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9620" windowHeight="7950" activeTab="2"/>
  </bookViews>
  <sheets>
    <sheet name="JUN_FEM" sheetId="7" r:id="rId1"/>
    <sheet name="SEN_FEM" sheetId="1" r:id="rId2"/>
    <sheet name="SEN_MAS" sheetId="5" r:id="rId3"/>
    <sheet name="JUN_MAS" sheetId="8" r:id="rId4"/>
    <sheet name="Feuil1" sheetId="9" r:id="rId5"/>
  </sheets>
  <definedNames>
    <definedName name="_xlnm.Print_Area" localSheetId="3">JUN_MAS!$A$1:$M$126</definedName>
    <definedName name="_xlnm.Print_Area" localSheetId="1">SEN_FEM!$A$1:$K$50</definedName>
    <definedName name="_xlnm.Print_Area" localSheetId="2">SEN_MAS!$A$1:$L$135</definedName>
  </definedNames>
  <calcPr calcId="125725"/>
</workbook>
</file>

<file path=xl/calcChain.xml><?xml version="1.0" encoding="utf-8"?>
<calcChain xmlns="http://schemas.openxmlformats.org/spreadsheetml/2006/main">
  <c r="J97" i="8"/>
  <c r="K4" i="1"/>
  <c r="C25" i="7"/>
  <c r="C24"/>
  <c r="C23"/>
  <c r="C22"/>
  <c r="K2" i="1"/>
  <c r="K1"/>
  <c r="K3"/>
  <c r="L105" i="5"/>
  <c r="L104"/>
  <c r="L103"/>
  <c r="L102"/>
  <c r="J96" i="8"/>
  <c r="J95"/>
  <c r="J94"/>
  <c r="E123"/>
  <c r="E99"/>
  <c r="J111"/>
  <c r="G119"/>
  <c r="G103"/>
  <c r="E115"/>
  <c r="E107"/>
  <c r="J118" i="5"/>
  <c r="H126"/>
  <c r="H110"/>
  <c r="F130"/>
  <c r="F122"/>
  <c r="F114"/>
  <c r="F106"/>
  <c r="D108"/>
  <c r="D128"/>
  <c r="D124"/>
  <c r="D112"/>
  <c r="F96"/>
  <c r="F88"/>
  <c r="F80"/>
  <c r="F72"/>
  <c r="D116"/>
  <c r="D120"/>
  <c r="D132"/>
  <c r="D74"/>
  <c r="D94"/>
  <c r="D82"/>
  <c r="D86"/>
  <c r="D98"/>
  <c r="D70"/>
  <c r="H58"/>
  <c r="H42"/>
  <c r="H26"/>
  <c r="B62"/>
  <c r="B46"/>
  <c r="B30"/>
  <c r="D90" s="1"/>
  <c r="B14"/>
  <c r="B54"/>
  <c r="B38"/>
  <c r="B22"/>
  <c r="B6"/>
  <c r="D78" s="1"/>
  <c r="F62"/>
  <c r="F46"/>
  <c r="F54"/>
  <c r="F38"/>
  <c r="F30"/>
  <c r="F22"/>
  <c r="F14"/>
  <c r="F6"/>
  <c r="D104" s="1"/>
  <c r="D47" i="1"/>
  <c r="D39"/>
  <c r="B45"/>
  <c r="B37"/>
  <c r="B30"/>
  <c r="B22"/>
  <c r="B14"/>
  <c r="B41" s="1"/>
  <c r="B6"/>
  <c r="H26"/>
  <c r="F30"/>
  <c r="B49" s="1"/>
  <c r="F22"/>
  <c r="F14"/>
  <c r="H10" s="1"/>
  <c r="I18" s="1"/>
  <c r="F6"/>
  <c r="C14" i="7"/>
  <c r="A10" s="1"/>
  <c r="C6"/>
  <c r="I10"/>
  <c r="G14"/>
  <c r="G6"/>
  <c r="F43" i="1" l="1"/>
  <c r="H10" i="5"/>
  <c r="J68" i="8"/>
  <c r="J67"/>
  <c r="J66"/>
  <c r="J38"/>
  <c r="J37"/>
  <c r="J36"/>
  <c r="J8"/>
  <c r="J7"/>
  <c r="J6"/>
  <c r="C89"/>
  <c r="C87"/>
  <c r="C82"/>
  <c r="C80"/>
  <c r="C74"/>
  <c r="C72"/>
  <c r="C59"/>
  <c r="C57"/>
  <c r="C52"/>
  <c r="C50"/>
  <c r="C44"/>
  <c r="C42"/>
  <c r="C29"/>
  <c r="C27"/>
  <c r="C22"/>
  <c r="C20"/>
  <c r="C14"/>
  <c r="C12"/>
  <c r="H89"/>
  <c r="F89" s="1"/>
  <c r="H87"/>
  <c r="F87" s="1"/>
  <c r="H82"/>
  <c r="F82" s="1"/>
  <c r="H80"/>
  <c r="F80" s="1"/>
  <c r="G68" s="1"/>
  <c r="H74"/>
  <c r="F74" s="1"/>
  <c r="H72"/>
  <c r="F72" s="1"/>
  <c r="G66" s="1"/>
  <c r="H59"/>
  <c r="F59" s="1"/>
  <c r="H57"/>
  <c r="F57" s="1"/>
  <c r="H52"/>
  <c r="F52" s="1"/>
  <c r="H50"/>
  <c r="F50" s="1"/>
  <c r="H44"/>
  <c r="F44" s="1"/>
  <c r="H42"/>
  <c r="F42" s="1"/>
  <c r="H29"/>
  <c r="F29" s="1"/>
  <c r="H27"/>
  <c r="F27" s="1"/>
  <c r="H22"/>
  <c r="F22" s="1"/>
  <c r="H20"/>
  <c r="F20" s="1"/>
  <c r="G8" s="1"/>
  <c r="H14"/>
  <c r="F14" s="1"/>
  <c r="G7" s="1"/>
  <c r="H12"/>
  <c r="F12" s="1"/>
  <c r="G38" l="1"/>
  <c r="G37"/>
  <c r="G36"/>
  <c r="G67"/>
  <c r="G6"/>
</calcChain>
</file>

<file path=xl/sharedStrings.xml><?xml version="1.0" encoding="utf-8"?>
<sst xmlns="http://schemas.openxmlformats.org/spreadsheetml/2006/main" count="262" uniqueCount="138">
  <si>
    <t>TABLEAU A</t>
  </si>
  <si>
    <t>TABLEAU C</t>
  </si>
  <si>
    <t>C1</t>
  </si>
  <si>
    <t>B1</t>
  </si>
  <si>
    <t>TABLEAU B</t>
  </si>
  <si>
    <t>C2</t>
  </si>
  <si>
    <t>B2</t>
  </si>
  <si>
    <t>1ER</t>
  </si>
  <si>
    <t>3EME</t>
  </si>
  <si>
    <t>REPECHAGE 3EME PLACE</t>
  </si>
  <si>
    <t>P B1</t>
  </si>
  <si>
    <t>V C1</t>
  </si>
  <si>
    <t>V C2</t>
  </si>
  <si>
    <t>P B2</t>
  </si>
  <si>
    <t>TABLEAU D</t>
  </si>
  <si>
    <t>CONSTITUTION TABLEAU D</t>
  </si>
  <si>
    <t>CONSTITUTION TABLEAU E</t>
  </si>
  <si>
    <t>VAINQUEURS DU TABLEAU B</t>
  </si>
  <si>
    <t>TABLEAU E</t>
  </si>
  <si>
    <t>VAINQUEURS DU TABLEAU D</t>
  </si>
  <si>
    <t xml:space="preserve">VAINQUEUR </t>
  </si>
  <si>
    <t>TABLEAU F</t>
  </si>
  <si>
    <t>TABLEAU G</t>
  </si>
  <si>
    <t>VAINQUEURS DU TABLEAU C</t>
  </si>
  <si>
    <t>PERDANTS DU TABLEAU B</t>
  </si>
  <si>
    <t>B3</t>
  </si>
  <si>
    <t>B4</t>
  </si>
  <si>
    <t>C3</t>
  </si>
  <si>
    <t>C4</t>
  </si>
  <si>
    <t>VAINQUEUR</t>
  </si>
  <si>
    <t>2. C.D.T 93</t>
  </si>
  <si>
    <t>4. EQUIPE I.D.F</t>
  </si>
  <si>
    <t>3. COMITE PARIS</t>
  </si>
  <si>
    <t>5. SENSATION MARTIALE (RA)</t>
  </si>
  <si>
    <t>7. M.A TKD (LR)</t>
  </si>
  <si>
    <t xml:space="preserve">8. ALSACE </t>
  </si>
  <si>
    <t>1. DOJANG THB BOË (AQ)</t>
  </si>
  <si>
    <t>8. P.A.C.A</t>
  </si>
  <si>
    <t>5. MIDI PYRENEES</t>
  </si>
  <si>
    <t>4. T.K.D Club FEYZIN</t>
  </si>
  <si>
    <t>FINALE</t>
  </si>
  <si>
    <t xml:space="preserve">3ème </t>
  </si>
  <si>
    <t>REPECHAGE</t>
  </si>
  <si>
    <t>1. EQUIPE I.D.F</t>
  </si>
  <si>
    <t>7. T.K.D KIM YONG HO CERGY (IDF)</t>
  </si>
  <si>
    <t>6. ACADEMIE CLICHOISE (I.D.F)</t>
  </si>
  <si>
    <t>3. COBRA TEAM (CENTRE)</t>
  </si>
  <si>
    <t>4. COMITE de PARIS (I.D.F)</t>
  </si>
  <si>
    <t>5. C.D.T 93 (I.D.F)</t>
  </si>
  <si>
    <t>8. U.S CHALETTE (CENTRE)</t>
  </si>
  <si>
    <t>9. M.A TKD 1 (LR)</t>
  </si>
  <si>
    <t>10. MA TKD 2</t>
  </si>
  <si>
    <t>11. SENSATION MARTIALE (RA)</t>
  </si>
  <si>
    <t>13. LA FARLEDE (P.A.C.A)</t>
  </si>
  <si>
    <t>14. DOJANG TKD BOË (AQ)</t>
  </si>
  <si>
    <t>15. MIDI  PYRENEES</t>
  </si>
  <si>
    <t>16. LIMOUSIN POITOU CHARENTE</t>
  </si>
  <si>
    <t>GROUPE C</t>
  </si>
  <si>
    <t>Nb de pionts total</t>
  </si>
  <si>
    <t>Coup tête</t>
  </si>
  <si>
    <t>AIRE</t>
  </si>
  <si>
    <t>Poule B</t>
  </si>
  <si>
    <t>H. prév-
N° Cbat</t>
  </si>
  <si>
    <t>N°éq.</t>
  </si>
  <si>
    <t>Manche</t>
  </si>
  <si>
    <t>Résultat</t>
  </si>
  <si>
    <t>Total
M. 2</t>
  </si>
  <si>
    <t>1ère M</t>
  </si>
  <si>
    <t>2ème M</t>
  </si>
  <si>
    <t>GROUPE A</t>
  </si>
  <si>
    <t>GROUPE B</t>
  </si>
  <si>
    <t>MIDI PYRENEES</t>
  </si>
  <si>
    <t>JUNIORS MASCULINS</t>
  </si>
  <si>
    <t/>
  </si>
  <si>
    <t>AIRE 1</t>
  </si>
  <si>
    <t>AIRE 2</t>
  </si>
  <si>
    <t>AIRE 4</t>
  </si>
  <si>
    <t>AIRE 5</t>
  </si>
  <si>
    <t>101 JF</t>
  </si>
  <si>
    <t>102 JF</t>
  </si>
  <si>
    <t>301 SM</t>
  </si>
  <si>
    <t>302 SM</t>
  </si>
  <si>
    <t>303 SM</t>
  </si>
  <si>
    <t>401 SM</t>
  </si>
  <si>
    <t>402 SM</t>
  </si>
  <si>
    <t>403 SM</t>
  </si>
  <si>
    <t>201 SF 1/4</t>
  </si>
  <si>
    <t>202 SF 1/4</t>
  </si>
  <si>
    <t>203 SF 1/2</t>
  </si>
  <si>
    <t>204 SF 1/2</t>
  </si>
  <si>
    <t>Poule A</t>
  </si>
  <si>
    <t>304 P A JM</t>
  </si>
  <si>
    <t>305 P A JM</t>
  </si>
  <si>
    <t>306 P A JM</t>
  </si>
  <si>
    <t>404 P B JM</t>
  </si>
  <si>
    <t>405 P B JM</t>
  </si>
  <si>
    <t>406 P B JM</t>
  </si>
  <si>
    <t>307 SM 1/4</t>
  </si>
  <si>
    <t>407 SM 1/4</t>
  </si>
  <si>
    <t>309 R Ta D</t>
  </si>
  <si>
    <t>409 R Ta D</t>
  </si>
  <si>
    <t>Poule C</t>
  </si>
  <si>
    <t>103 P C JM</t>
  </si>
  <si>
    <t>104 P C JM</t>
  </si>
  <si>
    <t>105 P C JM</t>
  </si>
  <si>
    <t>106 SM 1/4</t>
  </si>
  <si>
    <t>107 R Ta C</t>
  </si>
  <si>
    <t>308 R Ta C</t>
  </si>
  <si>
    <t>408 R Ta C</t>
  </si>
  <si>
    <t>108 R Ta D</t>
  </si>
  <si>
    <t>109 R Ta E</t>
  </si>
  <si>
    <t>310 R Ta E</t>
  </si>
  <si>
    <t>410 R Ta E</t>
  </si>
  <si>
    <t>110 JF R3P</t>
  </si>
  <si>
    <t>111 JM 1/4</t>
  </si>
  <si>
    <t>211 JM 1/4</t>
  </si>
  <si>
    <t>311  JM 1/4</t>
  </si>
  <si>
    <t>411  JM 1/4</t>
  </si>
  <si>
    <t>212 JM 1/2</t>
  </si>
  <si>
    <t>312  JM 1/2</t>
  </si>
  <si>
    <t>205 R Ta C</t>
  </si>
  <si>
    <t>206 R Ta C</t>
  </si>
  <si>
    <t>209 SM 1/4</t>
  </si>
  <si>
    <t>210 R Ta C</t>
  </si>
  <si>
    <t>112 SF R3P</t>
  </si>
  <si>
    <t>412 SF R3P</t>
  </si>
  <si>
    <t xml:space="preserve">113 SF 3ème </t>
  </si>
  <si>
    <t>PAYS DE LOIRE</t>
  </si>
  <si>
    <t>TKD ELITE CERGY</t>
  </si>
  <si>
    <t>PACA</t>
  </si>
  <si>
    <t>CDT 93</t>
  </si>
  <si>
    <t>MATKD</t>
  </si>
  <si>
    <t>ASSOCIATION CLAMARTOISE TKD</t>
  </si>
  <si>
    <t>TKD CLUB FEYZIN</t>
  </si>
  <si>
    <t>DOJANG THB BOE</t>
  </si>
  <si>
    <t>AIRE 3</t>
  </si>
  <si>
    <t>JUNIOR FEMININE</t>
  </si>
  <si>
    <t>SENIOR FEMININ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</si>
</sst>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Dot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2" fillId="0" borderId="0" xfId="0" applyFont="1" applyFill="1" applyBorder="1" applyAlignment="1">
      <alignment horizontal="left" vertical="center"/>
    </xf>
    <xf numFmtId="0" fontId="0" fillId="0" borderId="17" xfId="0" applyBorder="1"/>
    <xf numFmtId="0" fontId="0" fillId="0" borderId="19" xfId="0" applyBorder="1"/>
    <xf numFmtId="0" fontId="0" fillId="0" borderId="15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/>
    <xf numFmtId="0" fontId="0" fillId="0" borderId="16" xfId="0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5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49" fontId="8" fillId="7" borderId="35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7" borderId="44" xfId="0" applyFont="1" applyFill="1" applyBorder="1" applyAlignment="1">
      <alignment horizontal="center" vertical="center" wrapText="1"/>
    </xf>
    <xf numFmtId="0" fontId="9" fillId="12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/>
    <xf numFmtId="0" fontId="0" fillId="0" borderId="18" xfId="0" applyBorder="1" applyAlignment="1">
      <alignment horizontal="center"/>
    </xf>
    <xf numFmtId="0" fontId="0" fillId="13" borderId="49" xfId="0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horizontal="center" vertical="center"/>
    </xf>
    <xf numFmtId="0" fontId="0" fillId="0" borderId="52" xfId="0" applyFill="1" applyBorder="1"/>
    <xf numFmtId="0" fontId="0" fillId="15" borderId="40" xfId="0" applyFill="1" applyBorder="1" applyAlignment="1">
      <alignment horizontal="center"/>
    </xf>
    <xf numFmtId="0" fontId="0" fillId="15" borderId="47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20" xfId="0" applyFill="1" applyBorder="1"/>
    <xf numFmtId="0" fontId="0" fillId="3" borderId="47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59" xfId="0" applyBorder="1"/>
    <xf numFmtId="0" fontId="0" fillId="0" borderId="2" xfId="0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3" xfId="0" applyFill="1" applyBorder="1"/>
    <xf numFmtId="0" fontId="11" fillId="15" borderId="53" xfId="0" applyFont="1" applyFill="1" applyBorder="1" applyAlignment="1">
      <alignment horizontal="center" vertical="center"/>
    </xf>
    <xf numFmtId="0" fontId="12" fillId="15" borderId="41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15" borderId="61" xfId="0" applyFont="1" applyFill="1" applyBorder="1" applyAlignment="1">
      <alignment horizontal="center" vertical="center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J25"/>
  <sheetViews>
    <sheetView zoomScale="80" zoomScaleNormal="80" workbookViewId="0">
      <selection activeCell="A21" sqref="A21"/>
    </sheetView>
  </sheetViews>
  <sheetFormatPr baseColWidth="10" defaultRowHeight="15"/>
  <cols>
    <col min="1" max="1" width="30.7109375" customWidth="1"/>
    <col min="2" max="2" width="10.140625" style="86" customWidth="1"/>
    <col min="3" max="3" width="30.7109375" customWidth="1"/>
    <col min="5" max="5" width="30.7109375" style="6" customWidth="1"/>
    <col min="7" max="7" width="30.7109375" customWidth="1"/>
    <col min="9" max="9" width="30.7109375" customWidth="1"/>
  </cols>
  <sheetData>
    <row r="2" spans="1:10">
      <c r="A2" s="42" t="s">
        <v>41</v>
      </c>
      <c r="B2" s="87"/>
      <c r="C2" s="29" t="s">
        <v>42</v>
      </c>
      <c r="E2" s="42" t="s">
        <v>0</v>
      </c>
      <c r="G2" s="29" t="s">
        <v>40</v>
      </c>
      <c r="I2" s="42" t="s">
        <v>29</v>
      </c>
    </row>
    <row r="3" spans="1:10" ht="15.75" thickBot="1">
      <c r="C3" s="1"/>
      <c r="D3" s="8"/>
      <c r="E3" s="18"/>
      <c r="F3" s="8"/>
    </row>
    <row r="4" spans="1:10">
      <c r="C4" s="17"/>
      <c r="D4" s="2"/>
      <c r="E4" s="106" t="s">
        <v>36</v>
      </c>
      <c r="F4" s="16"/>
    </row>
    <row r="5" spans="1:10" ht="15.75" thickBot="1">
      <c r="C5" s="24"/>
      <c r="D5" s="2"/>
      <c r="E5" s="107"/>
      <c r="F5" s="17"/>
      <c r="G5" s="19"/>
    </row>
    <row r="6" spans="1:10" ht="15.75" thickBot="1">
      <c r="A6" s="2"/>
      <c r="B6" s="8"/>
      <c r="C6" s="115" t="str">
        <f>IF(E6&lt;E7,E4,IF(E6&gt;E7,E8,""))</f>
        <v>1. DOJANG THB BOË (AQ)</v>
      </c>
      <c r="D6" s="2"/>
      <c r="E6" s="95">
        <v>35</v>
      </c>
      <c r="F6" s="199">
        <v>101</v>
      </c>
      <c r="G6" s="117" t="str">
        <f>IF(E6&gt;E7,E4,IF(E6&lt;E7,E8,""))</f>
        <v>8. P.A.C.A</v>
      </c>
      <c r="H6" s="11"/>
    </row>
    <row r="7" spans="1:10" ht="15.75" thickBot="1">
      <c r="B7" s="90"/>
      <c r="C7" s="116"/>
      <c r="D7" s="2"/>
      <c r="E7" s="96">
        <v>61</v>
      </c>
      <c r="F7" s="199"/>
      <c r="G7" s="118"/>
      <c r="H7" s="16"/>
    </row>
    <row r="8" spans="1:10">
      <c r="B8" s="91"/>
      <c r="C8" s="21"/>
      <c r="D8" s="3"/>
      <c r="E8" s="113" t="s">
        <v>37</v>
      </c>
      <c r="F8" s="10"/>
      <c r="G8" s="43"/>
      <c r="H8" s="17"/>
    </row>
    <row r="9" spans="1:10" ht="15.75" thickBot="1">
      <c r="B9" s="91"/>
      <c r="C9" s="2"/>
      <c r="D9" s="15"/>
      <c r="E9" s="114"/>
      <c r="F9" s="12"/>
      <c r="G9" s="2"/>
      <c r="H9" s="17"/>
    </row>
    <row r="10" spans="1:10" ht="14.45" customHeight="1">
      <c r="A10" s="104" t="str">
        <f>IF(C10&gt;C11,C6,IF(C10&lt;C11,C14,""))</f>
        <v>5. MIDI PYRENEES</v>
      </c>
      <c r="B10" s="198">
        <v>110</v>
      </c>
      <c r="C10" s="95">
        <v>19</v>
      </c>
      <c r="D10" s="2"/>
      <c r="E10" s="7"/>
      <c r="G10" s="95">
        <v>18</v>
      </c>
      <c r="H10" s="199">
        <v>114</v>
      </c>
      <c r="I10" s="104" t="str">
        <f>IF(G10&gt;G11,G6,IF(G10&lt;G11,G14,""))</f>
        <v>4. T.K.D Club FEYZIN</v>
      </c>
    </row>
    <row r="11" spans="1:10" ht="15" customHeight="1" thickBot="1">
      <c r="A11" s="105"/>
      <c r="B11" s="198"/>
      <c r="C11" s="97">
        <v>28</v>
      </c>
      <c r="D11" s="8"/>
      <c r="G11" s="97">
        <v>25</v>
      </c>
      <c r="H11" s="199"/>
      <c r="I11" s="105"/>
    </row>
    <row r="12" spans="1:10">
      <c r="A12" s="88"/>
      <c r="B12" s="35"/>
      <c r="C12" s="17"/>
      <c r="D12" s="2"/>
      <c r="E12" s="106" t="s">
        <v>38</v>
      </c>
      <c r="F12" s="16"/>
      <c r="G12" s="20"/>
      <c r="H12" s="17"/>
      <c r="I12" s="44"/>
      <c r="J12" s="2"/>
    </row>
    <row r="13" spans="1:10" ht="15.75" thickBot="1">
      <c r="A13" s="89"/>
      <c r="B13" s="35"/>
      <c r="C13" s="24"/>
      <c r="D13" s="2"/>
      <c r="E13" s="107"/>
      <c r="F13" s="17"/>
      <c r="G13" s="19"/>
      <c r="H13" s="17"/>
      <c r="I13" s="2"/>
      <c r="J13" s="2"/>
    </row>
    <row r="14" spans="1:10" ht="15" customHeight="1" thickBot="1">
      <c r="A14" s="89"/>
      <c r="B14" s="8"/>
      <c r="C14" s="108" t="str">
        <f>IF(E14&lt;E15,E12,IF(E14&gt;E15,E16,""))</f>
        <v>5. MIDI PYRENEES</v>
      </c>
      <c r="D14" s="2"/>
      <c r="E14" s="95">
        <v>47</v>
      </c>
      <c r="F14" s="199">
        <v>102</v>
      </c>
      <c r="G14" s="110" t="str">
        <f>IF(E14&gt;E15,E12,IF(E14&lt;E15,E16,""))</f>
        <v>4. T.K.D Club FEYZIN</v>
      </c>
      <c r="H14" s="12"/>
      <c r="I14" s="2"/>
      <c r="J14" s="2"/>
    </row>
    <row r="15" spans="1:10" ht="15" customHeight="1" thickBot="1">
      <c r="A15" s="2"/>
      <c r="C15" s="109"/>
      <c r="D15" s="2"/>
      <c r="E15" s="96">
        <v>59</v>
      </c>
      <c r="F15" s="199"/>
      <c r="G15" s="111"/>
      <c r="I15" s="2"/>
      <c r="J15" s="2"/>
    </row>
    <row r="16" spans="1:10">
      <c r="A16" s="2"/>
      <c r="B16" s="2"/>
      <c r="C16" s="21"/>
      <c r="D16" s="3"/>
      <c r="E16" s="113" t="s">
        <v>39</v>
      </c>
      <c r="F16" s="10"/>
      <c r="G16" s="43"/>
      <c r="H16" s="2"/>
      <c r="I16" s="2"/>
      <c r="J16" s="2"/>
    </row>
    <row r="17" spans="1:10" ht="15.75" thickBot="1">
      <c r="A17" s="2"/>
      <c r="B17" s="35"/>
      <c r="C17" s="17"/>
      <c r="D17" s="22"/>
      <c r="E17" s="114"/>
      <c r="F17" s="12"/>
      <c r="G17" s="2"/>
      <c r="I17" s="2"/>
      <c r="J17" s="2"/>
    </row>
    <row r="18" spans="1:10">
      <c r="I18" s="2"/>
    </row>
    <row r="20" spans="1:10">
      <c r="A20" t="s">
        <v>136</v>
      </c>
    </row>
    <row r="22" spans="1:10" ht="18.75">
      <c r="B22" s="203">
        <v>1</v>
      </c>
      <c r="C22" s="204" t="str">
        <f>IF(G10&gt;G11,G6,IF(G10&lt;G11,G14,""))</f>
        <v>4. T.K.D Club FEYZIN</v>
      </c>
    </row>
    <row r="23" spans="1:10" ht="18.75">
      <c r="B23" s="203">
        <v>2</v>
      </c>
      <c r="C23" s="204" t="str">
        <f>IF(G10&lt;G11,G6,IF(G10&gt;G11,G14,""))</f>
        <v>8. P.A.C.A</v>
      </c>
    </row>
    <row r="24" spans="1:10" ht="18.75">
      <c r="B24" s="203">
        <v>3</v>
      </c>
      <c r="C24" s="204" t="str">
        <f>IF(C10&gt;C11,C6,IF(C10&lt;C11,C14,""))</f>
        <v>5. MIDI PYRENEES</v>
      </c>
    </row>
    <row r="25" spans="1:10" ht="18.75">
      <c r="B25" s="202">
        <v>4</v>
      </c>
      <c r="C25" s="204" t="str">
        <f>IF(E6&lt;E7,E4,IF(E6&gt;E7,E8,""))</f>
        <v>1. DOJANG THB BOË (AQ)</v>
      </c>
    </row>
  </sheetData>
  <mergeCells count="14">
    <mergeCell ref="E16:E17"/>
    <mergeCell ref="E4:E5"/>
    <mergeCell ref="C6:C7"/>
    <mergeCell ref="G6:G7"/>
    <mergeCell ref="E8:E9"/>
    <mergeCell ref="F6:F7"/>
    <mergeCell ref="F14:F15"/>
    <mergeCell ref="A10:A11"/>
    <mergeCell ref="I10:I11"/>
    <mergeCell ref="E12:E13"/>
    <mergeCell ref="C14:C15"/>
    <mergeCell ref="G14:G15"/>
    <mergeCell ref="H10:H11"/>
    <mergeCell ref="B10:B11"/>
  </mergeCells>
  <pageMargins left="0.39370078740157483" right="0.39370078740157483" top="0.39370078740157483" bottom="0.39370078740157483" header="0" footer="0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topLeftCell="C19" zoomScale="85" zoomScaleNormal="85" workbookViewId="0">
      <selection activeCell="K1" sqref="K1:K4"/>
    </sheetView>
  </sheetViews>
  <sheetFormatPr baseColWidth="10" defaultRowHeight="15"/>
  <cols>
    <col min="2" max="2" width="30.7109375" customWidth="1"/>
    <col min="4" max="4" width="30.7109375" style="6" customWidth="1"/>
    <col min="6" max="6" width="30.7109375" customWidth="1"/>
    <col min="8" max="8" width="30.7109375" customWidth="1"/>
    <col min="9" max="9" width="29.7109375" customWidth="1"/>
    <col min="10" max="10" width="6" customWidth="1"/>
    <col min="11" max="11" width="31" customWidth="1"/>
  </cols>
  <sheetData>
    <row r="1" spans="1:11" ht="18.75">
      <c r="I1" s="203" t="s">
        <v>137</v>
      </c>
      <c r="J1" s="203">
        <v>1</v>
      </c>
      <c r="K1" s="208" t="str">
        <f>IF(H18&gt;H19,H10,IF(H18&lt;H19,H26,""))</f>
        <v>7. M.A TKD (LR)</v>
      </c>
    </row>
    <row r="2" spans="1:11" ht="18.75">
      <c r="B2" s="29" t="s">
        <v>1</v>
      </c>
      <c r="D2" s="25" t="s">
        <v>0</v>
      </c>
      <c r="F2" s="29" t="s">
        <v>4</v>
      </c>
      <c r="H2" s="25" t="s">
        <v>14</v>
      </c>
      <c r="I2" s="203"/>
      <c r="J2" s="203">
        <v>2</v>
      </c>
      <c r="K2" s="208" t="str">
        <f>IF(H18&lt;H19,H10,IF(H18&gt;H19,H26,""))</f>
        <v xml:space="preserve">8. ALSACE </v>
      </c>
    </row>
    <row r="3" spans="1:11" ht="19.5" thickBot="1">
      <c r="B3" s="1"/>
      <c r="C3" s="8"/>
      <c r="D3" s="18"/>
      <c r="E3" s="8"/>
      <c r="I3" s="203"/>
      <c r="J3" s="203">
        <v>3</v>
      </c>
      <c r="K3" s="208" t="str">
        <f>IF(B47&gt;B48,B45,IF(B47&lt;B48,B49,""))</f>
        <v>3. COMITE PARIS</v>
      </c>
    </row>
    <row r="4" spans="1:11" ht="18.75">
      <c r="B4" s="17"/>
      <c r="C4" s="2"/>
      <c r="D4" s="106"/>
      <c r="E4" s="16"/>
      <c r="I4" s="203"/>
      <c r="J4" s="203">
        <v>4</v>
      </c>
      <c r="K4" s="208" t="str">
        <f>IF(B39&gt;B40,B37,IF(B39&lt;B40,B41,""))</f>
        <v>5. SENSATION MARTIALE (RA)</v>
      </c>
    </row>
    <row r="5" spans="1:11" ht="15.75" thickBot="1">
      <c r="B5" s="24"/>
      <c r="C5" s="2"/>
      <c r="D5" s="107"/>
      <c r="E5" s="17"/>
      <c r="F5" s="19"/>
    </row>
    <row r="6" spans="1:11" ht="15.75" thickBot="1">
      <c r="A6" s="15"/>
      <c r="B6" s="115">
        <f>IF(D6&lt;D7,D4,IF(D6&gt;D7,D8,""))</f>
        <v>0</v>
      </c>
      <c r="C6" s="2"/>
      <c r="D6" s="95">
        <v>0</v>
      </c>
      <c r="E6" s="122"/>
      <c r="F6" s="117" t="str">
        <f>IF(D6&gt;D7,D4,IF(D6&lt;D7,D8,""))</f>
        <v xml:space="preserve">8. ALSACE </v>
      </c>
      <c r="G6" s="11"/>
    </row>
    <row r="7" spans="1:11" ht="15.75" thickBot="1">
      <c r="A7" s="23"/>
      <c r="B7" s="116"/>
      <c r="C7" s="2"/>
      <c r="D7" s="96">
        <v>1</v>
      </c>
      <c r="E7" s="122"/>
      <c r="F7" s="118"/>
      <c r="G7" s="16"/>
    </row>
    <row r="8" spans="1:11">
      <c r="A8" s="20"/>
      <c r="B8" s="121" t="s">
        <v>2</v>
      </c>
      <c r="C8" s="3"/>
      <c r="D8" s="113" t="s">
        <v>35</v>
      </c>
      <c r="E8" s="10"/>
      <c r="F8" s="119" t="s">
        <v>3</v>
      </c>
      <c r="G8" s="17"/>
    </row>
    <row r="9" spans="1:11" ht="15.75" thickBot="1">
      <c r="A9" s="20"/>
      <c r="B9" s="120"/>
      <c r="C9" s="22"/>
      <c r="D9" s="114"/>
      <c r="E9" s="12"/>
      <c r="F9" s="120"/>
      <c r="G9" s="17"/>
    </row>
    <row r="10" spans="1:11" ht="14.45" customHeight="1">
      <c r="A10" s="199">
        <v>205</v>
      </c>
      <c r="B10" s="95">
        <v>0</v>
      </c>
      <c r="C10" s="2"/>
      <c r="D10" s="7"/>
      <c r="F10" s="95">
        <v>29</v>
      </c>
      <c r="G10" s="199">
        <v>203</v>
      </c>
      <c r="H10" s="104" t="str">
        <f>IF(F10&gt;F11,F6,IF(F10&lt;F11,F14,""))</f>
        <v xml:space="preserve">8. ALSACE </v>
      </c>
    </row>
    <row r="11" spans="1:11" ht="15" customHeight="1" thickBot="1">
      <c r="A11" s="199"/>
      <c r="B11" s="97">
        <v>1</v>
      </c>
      <c r="C11" s="8"/>
      <c r="F11" s="97">
        <v>21</v>
      </c>
      <c r="G11" s="199"/>
      <c r="H11" s="105"/>
    </row>
    <row r="12" spans="1:11">
      <c r="A12" s="20"/>
      <c r="B12" s="17"/>
      <c r="C12" s="2"/>
      <c r="D12" s="106" t="s">
        <v>33</v>
      </c>
      <c r="E12" s="16"/>
      <c r="G12" s="17"/>
      <c r="H12" s="13"/>
    </row>
    <row r="13" spans="1:11" ht="15.75" thickBot="1">
      <c r="A13" s="20"/>
      <c r="B13" s="24"/>
      <c r="C13" s="2"/>
      <c r="D13" s="107"/>
      <c r="E13" s="17"/>
      <c r="F13" s="19"/>
      <c r="G13" s="17"/>
      <c r="H13" s="17"/>
    </row>
    <row r="14" spans="1:11" ht="15.75" thickBot="1">
      <c r="A14" s="22"/>
      <c r="B14" s="108" t="str">
        <f>IF(D14&lt;D15,D12,IF(D14&gt;D15,D16,""))</f>
        <v>5. SENSATION MARTIALE (RA)</v>
      </c>
      <c r="C14" s="2"/>
      <c r="D14" s="95">
        <v>26</v>
      </c>
      <c r="E14" s="199">
        <v>201</v>
      </c>
      <c r="F14" s="110" t="str">
        <f>IF(D14&gt;D15,D12,IF(D14&lt;D15,D16,""))</f>
        <v>4. EQUIPE I.D.F</v>
      </c>
      <c r="G14" s="12"/>
      <c r="H14" s="17"/>
    </row>
    <row r="15" spans="1:11" ht="15.75" thickBot="1">
      <c r="B15" s="109"/>
      <c r="C15" s="2"/>
      <c r="D15" s="96">
        <v>27</v>
      </c>
      <c r="E15" s="199"/>
      <c r="F15" s="111"/>
      <c r="H15" s="17"/>
    </row>
    <row r="16" spans="1:11">
      <c r="B16" s="21"/>
      <c r="C16" s="3"/>
      <c r="D16" s="113" t="s">
        <v>31</v>
      </c>
      <c r="E16" s="10"/>
      <c r="F16" s="4"/>
      <c r="G16" s="2"/>
      <c r="H16" s="17"/>
    </row>
    <row r="17" spans="1:10" ht="15.75" thickBot="1">
      <c r="B17" s="17"/>
      <c r="C17" s="22"/>
      <c r="D17" s="114"/>
      <c r="E17" s="12"/>
      <c r="F17" s="2"/>
      <c r="H17" s="17"/>
    </row>
    <row r="18" spans="1:10" ht="14.45" customHeight="1">
      <c r="H18" s="95">
        <v>11</v>
      </c>
      <c r="I18" s="123" t="str">
        <f>IF(H18&gt;H19,H10,IF(H18&lt;H19,H26,""))</f>
        <v>7. M.A TKD (LR)</v>
      </c>
      <c r="J18" s="198">
        <v>314</v>
      </c>
    </row>
    <row r="19" spans="1:10" ht="15" customHeight="1" thickBot="1">
      <c r="H19" s="97">
        <v>12</v>
      </c>
      <c r="I19" s="124"/>
      <c r="J19" s="198"/>
    </row>
    <row r="20" spans="1:10">
      <c r="B20" s="17"/>
      <c r="C20" s="2"/>
      <c r="D20" s="106" t="s">
        <v>32</v>
      </c>
      <c r="E20" s="16"/>
      <c r="H20" s="17"/>
      <c r="I20" s="40" t="s">
        <v>7</v>
      </c>
    </row>
    <row r="21" spans="1:10" ht="15.75" thickBot="1">
      <c r="B21" s="24"/>
      <c r="C21" s="2"/>
      <c r="D21" s="107"/>
      <c r="E21" s="17"/>
      <c r="F21" s="19"/>
      <c r="H21" s="17"/>
    </row>
    <row r="22" spans="1:10" ht="15.75" thickBot="1">
      <c r="A22" s="15"/>
      <c r="B22" s="115">
        <f>IF(D22&lt;D23,D20,IF(D22&gt;D23,D24,""))</f>
        <v>0</v>
      </c>
      <c r="C22" s="2"/>
      <c r="D22" s="95">
        <v>1</v>
      </c>
      <c r="E22" s="17"/>
      <c r="F22" s="117" t="str">
        <f>IF(D22&gt;D23,D20,IF(D22&lt;D23,D24,""))</f>
        <v>3. COMITE PARIS</v>
      </c>
      <c r="G22" s="11"/>
      <c r="H22" s="17"/>
    </row>
    <row r="23" spans="1:10" ht="15.75" thickBot="1">
      <c r="A23" s="23"/>
      <c r="B23" s="116"/>
      <c r="C23" s="2"/>
      <c r="D23" s="96">
        <v>0</v>
      </c>
      <c r="E23" s="17"/>
      <c r="F23" s="118"/>
      <c r="G23" s="16"/>
      <c r="H23" s="17"/>
    </row>
    <row r="24" spans="1:10">
      <c r="A24" s="20"/>
      <c r="B24" s="121" t="s">
        <v>5</v>
      </c>
      <c r="C24" s="3"/>
      <c r="D24" s="113"/>
      <c r="E24" s="10"/>
      <c r="F24" s="119" t="s">
        <v>6</v>
      </c>
      <c r="G24" s="17"/>
      <c r="H24" s="17"/>
    </row>
    <row r="25" spans="1:10" ht="15.75" thickBot="1">
      <c r="A25" s="20"/>
      <c r="B25" s="120"/>
      <c r="C25" s="22"/>
      <c r="D25" s="114"/>
      <c r="E25" s="12"/>
      <c r="F25" s="120"/>
      <c r="G25" s="17"/>
      <c r="H25" s="31"/>
    </row>
    <row r="26" spans="1:10" ht="14.45" customHeight="1">
      <c r="A26" s="199">
        <v>206</v>
      </c>
      <c r="B26" s="95">
        <v>0</v>
      </c>
      <c r="C26" s="2"/>
      <c r="D26" s="7"/>
      <c r="F26" s="95">
        <v>21</v>
      </c>
      <c r="G26" s="199">
        <v>204</v>
      </c>
      <c r="H26" s="126" t="str">
        <f>IF(F26&gt;F27,F22,IF(F26&lt;F27,F30,""))</f>
        <v>7. M.A TKD (LR)</v>
      </c>
    </row>
    <row r="27" spans="1:10" ht="15" customHeight="1" thickBot="1">
      <c r="A27" s="199"/>
      <c r="B27" s="97">
        <v>1</v>
      </c>
      <c r="C27" s="8"/>
      <c r="F27" s="97">
        <v>26</v>
      </c>
      <c r="G27" s="199"/>
      <c r="H27" s="129"/>
    </row>
    <row r="28" spans="1:10">
      <c r="A28" s="20"/>
      <c r="B28" s="17"/>
      <c r="C28" s="2"/>
      <c r="D28" s="106" t="s">
        <v>34</v>
      </c>
      <c r="E28" s="16"/>
      <c r="G28" s="17"/>
    </row>
    <row r="29" spans="1:10" ht="15.75" thickBot="1">
      <c r="A29" s="20"/>
      <c r="B29" s="24"/>
      <c r="C29" s="2"/>
      <c r="D29" s="107"/>
      <c r="E29" s="17"/>
      <c r="F29" s="19"/>
      <c r="G29" s="17"/>
    </row>
    <row r="30" spans="1:10" ht="15" customHeight="1" thickBot="1">
      <c r="A30" s="22"/>
      <c r="B30" s="108" t="str">
        <f>IF(D30&lt;D31,D28,IF(D30&gt;D31,D32,""))</f>
        <v>2. C.D.T 93</v>
      </c>
      <c r="C30" s="2"/>
      <c r="D30" s="95">
        <v>39</v>
      </c>
      <c r="E30" s="199">
        <v>202</v>
      </c>
      <c r="F30" s="110" t="str">
        <f>IF(D30&gt;D31,D28,IF(D30&lt;D31,D32,""))</f>
        <v>7. M.A TKD (LR)</v>
      </c>
      <c r="G30" s="12"/>
    </row>
    <row r="31" spans="1:10" ht="15" customHeight="1" thickBot="1">
      <c r="B31" s="109"/>
      <c r="C31" s="2"/>
      <c r="D31" s="96">
        <v>17</v>
      </c>
      <c r="E31" s="199"/>
      <c r="F31" s="111"/>
    </row>
    <row r="32" spans="1:10">
      <c r="B32" s="21"/>
      <c r="C32" s="3"/>
      <c r="D32" s="113" t="s">
        <v>30</v>
      </c>
      <c r="E32" s="10"/>
      <c r="F32" s="4"/>
      <c r="G32" s="2"/>
    </row>
    <row r="33" spans="1:8" ht="15.75" thickBot="1">
      <c r="B33" s="17"/>
      <c r="C33" s="22"/>
      <c r="D33" s="114"/>
      <c r="E33" s="12"/>
      <c r="F33" s="2"/>
    </row>
    <row r="35" spans="1:8">
      <c r="B35" s="25" t="s">
        <v>9</v>
      </c>
    </row>
    <row r="36" spans="1:8" ht="15.75" thickBot="1">
      <c r="C36" s="8"/>
      <c r="H36" s="130"/>
    </row>
    <row r="37" spans="1:8">
      <c r="A37" s="131" t="s">
        <v>10</v>
      </c>
      <c r="B37" s="104" t="str">
        <f>IF(F10&lt;F11,F6,IF(F10&gt;F11,F14,""))</f>
        <v>4. EQUIPE I.D.F</v>
      </c>
      <c r="C37" s="9"/>
      <c r="H37" s="130"/>
    </row>
    <row r="38" spans="1:8" ht="15.75" thickBot="1">
      <c r="A38" s="131"/>
      <c r="B38" s="125"/>
      <c r="C38" s="10"/>
    </row>
    <row r="39" spans="1:8" ht="14.45" customHeight="1">
      <c r="B39" s="95">
        <v>15</v>
      </c>
      <c r="C39" s="199">
        <v>112</v>
      </c>
      <c r="D39" s="104" t="str">
        <f>IF(B39&gt;B40,B37,IF(B39&lt;B40,B41,""))</f>
        <v>5. SENSATION MARTIALE (RA)</v>
      </c>
    </row>
    <row r="40" spans="1:8" ht="15" customHeight="1" thickBot="1">
      <c r="B40" s="96">
        <v>22</v>
      </c>
      <c r="C40" s="199"/>
      <c r="D40" s="125"/>
    </row>
    <row r="41" spans="1:8">
      <c r="A41" s="131" t="s">
        <v>11</v>
      </c>
      <c r="B41" s="126" t="str">
        <f>IF(B10&gt;B11,B6,IF(B10&lt;B11,B14,""))</f>
        <v>5. SENSATION MARTIALE (RA)</v>
      </c>
      <c r="C41" s="10"/>
      <c r="D41" s="26"/>
    </row>
    <row r="42" spans="1:8" ht="15.75" thickBot="1">
      <c r="A42" s="131"/>
      <c r="B42" s="125"/>
      <c r="C42" s="12"/>
      <c r="D42" s="27"/>
    </row>
    <row r="43" spans="1:8" ht="15" customHeight="1" thickBot="1">
      <c r="D43" s="95"/>
      <c r="E43" s="112">
        <v>113</v>
      </c>
      <c r="F43" s="99" t="str">
        <f>IF(D43&gt;D44,D39,IF(D43&lt;D44,D47,""))</f>
        <v/>
      </c>
    </row>
    <row r="44" spans="1:8" ht="15" customHeight="1" thickBot="1">
      <c r="C44" s="8"/>
      <c r="D44" s="97"/>
      <c r="E44" s="112"/>
    </row>
    <row r="45" spans="1:8" ht="15.75" thickBot="1">
      <c r="A45" s="131" t="s">
        <v>12</v>
      </c>
      <c r="B45" s="104" t="str">
        <f>IF(B26&gt;B27,B22,IF(B26&lt;B27,B30,""))</f>
        <v>2. C.D.T 93</v>
      </c>
      <c r="C45" s="9"/>
      <c r="D45" s="98"/>
      <c r="F45" s="32" t="s">
        <v>8</v>
      </c>
    </row>
    <row r="46" spans="1:8" ht="15.75" thickBot="1">
      <c r="A46" s="131"/>
      <c r="B46" s="125"/>
      <c r="C46" s="10"/>
      <c r="D46" s="28"/>
    </row>
    <row r="47" spans="1:8" ht="14.45" customHeight="1">
      <c r="B47" s="95">
        <v>36</v>
      </c>
      <c r="C47" s="199">
        <v>412</v>
      </c>
      <c r="D47" s="127" t="str">
        <f>IF(B47&gt;B48,B45,IF(B47&lt;B48,B49,""))</f>
        <v>3. COMITE PARIS</v>
      </c>
    </row>
    <row r="48" spans="1:8" ht="15" customHeight="1" thickBot="1">
      <c r="B48" s="96">
        <v>40</v>
      </c>
      <c r="C48" s="199"/>
      <c r="D48" s="128"/>
    </row>
    <row r="49" spans="1:3" ht="14.45" customHeight="1">
      <c r="A49" s="131" t="s">
        <v>13</v>
      </c>
      <c r="B49" s="126" t="str">
        <f>IF(F26&lt;F27,F22,IF(F26&gt;F27,F30,""))</f>
        <v>3. COMITE PARIS</v>
      </c>
      <c r="C49" s="17"/>
    </row>
    <row r="50" spans="1:3" ht="15" customHeight="1" thickBot="1">
      <c r="A50" s="131"/>
      <c r="B50" s="125"/>
      <c r="C50" s="12"/>
    </row>
  </sheetData>
  <mergeCells count="45">
    <mergeCell ref="A10:A11"/>
    <mergeCell ref="A26:A27"/>
    <mergeCell ref="A49:A50"/>
    <mergeCell ref="A45:A46"/>
    <mergeCell ref="A41:A42"/>
    <mergeCell ref="A37:A38"/>
    <mergeCell ref="J18:J19"/>
    <mergeCell ref="C39:C40"/>
    <mergeCell ref="C47:C48"/>
    <mergeCell ref="E43:E44"/>
    <mergeCell ref="E14:E15"/>
    <mergeCell ref="E30:E31"/>
    <mergeCell ref="H36:H37"/>
    <mergeCell ref="D24:D25"/>
    <mergeCell ref="G10:G11"/>
    <mergeCell ref="G26:G27"/>
    <mergeCell ref="I18:I19"/>
    <mergeCell ref="B45:B46"/>
    <mergeCell ref="B49:B50"/>
    <mergeCell ref="D47:D48"/>
    <mergeCell ref="D39:D40"/>
    <mergeCell ref="B37:B38"/>
    <mergeCell ref="B41:B42"/>
    <mergeCell ref="B22:B23"/>
    <mergeCell ref="H10:H11"/>
    <mergeCell ref="H26:H27"/>
    <mergeCell ref="B30:B31"/>
    <mergeCell ref="F30:F31"/>
    <mergeCell ref="D32:D33"/>
    <mergeCell ref="F22:F23"/>
    <mergeCell ref="B24:B25"/>
    <mergeCell ref="F24:F25"/>
    <mergeCell ref="D28:D29"/>
    <mergeCell ref="F14:F15"/>
    <mergeCell ref="D16:D17"/>
    <mergeCell ref="F8:F9"/>
    <mergeCell ref="B8:B9"/>
    <mergeCell ref="D20:D21"/>
    <mergeCell ref="B14:B15"/>
    <mergeCell ref="D4:D5"/>
    <mergeCell ref="D8:D9"/>
    <mergeCell ref="F6:F7"/>
    <mergeCell ref="B6:B7"/>
    <mergeCell ref="D12:D13"/>
    <mergeCell ref="E6:E7"/>
  </mergeCells>
  <pageMargins left="0.39370078740157483" right="0.39370078740157483" top="0.39370078740157483" bottom="0.39370078740157483" header="0" footer="0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L133"/>
  <sheetViews>
    <sheetView tabSelected="1" topLeftCell="A100" zoomScale="70" zoomScaleNormal="70" workbookViewId="0">
      <selection activeCell="L116" sqref="L116"/>
    </sheetView>
  </sheetViews>
  <sheetFormatPr baseColWidth="10" defaultRowHeight="15"/>
  <cols>
    <col min="1" max="1" width="8.140625" customWidth="1"/>
    <col min="2" max="2" width="30.7109375" customWidth="1"/>
    <col min="3" max="3" width="8.7109375" customWidth="1"/>
    <col min="4" max="4" width="30.7109375" style="6" customWidth="1"/>
    <col min="5" max="5" width="8.7109375" customWidth="1"/>
    <col min="6" max="6" width="30.7109375" customWidth="1"/>
    <col min="7" max="7" width="8.7109375" customWidth="1"/>
    <col min="8" max="8" width="30.7109375" customWidth="1"/>
    <col min="9" max="9" width="8.7109375" customWidth="1"/>
    <col min="10" max="10" width="30.7109375" customWidth="1"/>
    <col min="11" max="11" width="8" customWidth="1"/>
    <col min="12" max="12" width="33.28515625" customWidth="1"/>
  </cols>
  <sheetData>
    <row r="2" spans="1:11">
      <c r="B2" s="29" t="s">
        <v>1</v>
      </c>
      <c r="D2" s="30" t="s">
        <v>0</v>
      </c>
      <c r="F2" s="29" t="s">
        <v>4</v>
      </c>
      <c r="G2" s="35"/>
      <c r="H2" s="34"/>
      <c r="I2" s="35"/>
      <c r="J2" s="35"/>
    </row>
    <row r="3" spans="1:11" ht="15.75" thickBot="1">
      <c r="B3" s="1"/>
      <c r="C3" s="8"/>
      <c r="D3" s="18"/>
      <c r="E3" s="8"/>
      <c r="G3" s="35"/>
      <c r="H3" s="35"/>
      <c r="I3" s="35"/>
      <c r="J3" s="35"/>
    </row>
    <row r="4" spans="1:11">
      <c r="B4" s="17"/>
      <c r="C4" s="2"/>
      <c r="D4" s="106" t="s">
        <v>43</v>
      </c>
      <c r="E4" s="16"/>
      <c r="G4" s="35"/>
      <c r="H4" s="35"/>
      <c r="I4" s="35"/>
      <c r="J4" s="35"/>
    </row>
    <row r="5" spans="1:11" ht="15.75" thickBot="1">
      <c r="B5" s="24"/>
      <c r="C5" s="2"/>
      <c r="D5" s="107"/>
      <c r="E5" s="17"/>
      <c r="F5" s="19"/>
      <c r="G5" s="35"/>
      <c r="H5" s="35"/>
      <c r="I5" s="35"/>
      <c r="J5" s="35"/>
      <c r="K5" s="35"/>
    </row>
    <row r="6" spans="1:11" ht="15" customHeight="1" thickBot="1">
      <c r="A6" s="15"/>
      <c r="B6" s="115" t="str">
        <f>IF(D6&lt;D7,D4,IF(D6&gt;D7,D8,""))</f>
        <v>16. LIMOUSIN POITOU CHARENTE</v>
      </c>
      <c r="C6" s="2"/>
      <c r="D6" s="95">
        <v>34</v>
      </c>
      <c r="E6" s="200">
        <v>301</v>
      </c>
      <c r="F6" s="104" t="str">
        <f>IF(D6&gt;D7,D4,IF(D6&lt;D7,D8,""))</f>
        <v>1. EQUIPE I.D.F</v>
      </c>
      <c r="G6" s="151"/>
      <c r="H6" s="35"/>
      <c r="I6" s="35"/>
      <c r="J6" s="35"/>
      <c r="K6" s="35"/>
    </row>
    <row r="7" spans="1:11" ht="15" customHeight="1" thickBot="1">
      <c r="A7" s="23"/>
      <c r="B7" s="116"/>
      <c r="C7" s="2"/>
      <c r="D7" s="96">
        <v>28</v>
      </c>
      <c r="E7" s="200"/>
      <c r="F7" s="105"/>
      <c r="G7" s="151"/>
      <c r="H7" s="35"/>
      <c r="I7" s="35"/>
      <c r="J7" s="35"/>
      <c r="K7" s="35"/>
    </row>
    <row r="8" spans="1:11">
      <c r="A8" s="20"/>
      <c r="B8" s="121" t="s">
        <v>2</v>
      </c>
      <c r="C8" s="3"/>
      <c r="D8" s="113" t="s">
        <v>56</v>
      </c>
      <c r="E8" s="10"/>
      <c r="F8" s="137" t="s">
        <v>3</v>
      </c>
      <c r="G8" s="35"/>
      <c r="H8" s="35"/>
      <c r="I8" s="35"/>
      <c r="J8" s="35"/>
      <c r="K8" s="35"/>
    </row>
    <row r="9" spans="1:11" ht="15.75" thickBot="1">
      <c r="A9" s="20"/>
      <c r="B9" s="120"/>
      <c r="C9" s="22"/>
      <c r="D9" s="114"/>
      <c r="E9" s="12"/>
      <c r="F9" s="138"/>
      <c r="G9" s="35"/>
      <c r="H9" s="35"/>
      <c r="I9" s="35"/>
      <c r="J9" s="35"/>
      <c r="K9" s="35"/>
    </row>
    <row r="10" spans="1:11">
      <c r="A10" s="201">
        <v>107</v>
      </c>
      <c r="B10" s="95">
        <v>21</v>
      </c>
      <c r="C10" s="2"/>
      <c r="D10" s="7"/>
      <c r="F10" s="95">
        <v>23</v>
      </c>
      <c r="G10" s="197">
        <v>106</v>
      </c>
      <c r="H10" s="35" t="str">
        <f>IF(F10&gt;F11,F6,IF(F10&lt;F11,F14,""))</f>
        <v>9. M.A TKD 1 (LR)</v>
      </c>
      <c r="I10" s="35"/>
      <c r="J10" s="35"/>
      <c r="K10" s="35"/>
    </row>
    <row r="11" spans="1:11" ht="15.75" thickBot="1">
      <c r="A11" s="201"/>
      <c r="B11" s="97">
        <v>25</v>
      </c>
      <c r="C11" s="8"/>
      <c r="F11" s="97">
        <v>35</v>
      </c>
      <c r="G11" s="197"/>
      <c r="H11" s="83"/>
      <c r="I11" s="35"/>
      <c r="J11" s="35"/>
      <c r="K11" s="35"/>
    </row>
    <row r="12" spans="1:11">
      <c r="A12" s="20"/>
      <c r="B12" s="17"/>
      <c r="C12" s="2"/>
      <c r="D12" s="106" t="s">
        <v>50</v>
      </c>
      <c r="E12" s="16"/>
      <c r="F12" s="101"/>
      <c r="G12" s="35"/>
      <c r="H12" s="35"/>
      <c r="I12" s="35"/>
      <c r="J12" s="35"/>
      <c r="K12" s="35"/>
    </row>
    <row r="13" spans="1:11" ht="15.75" thickBot="1">
      <c r="A13" s="20"/>
      <c r="B13" s="24"/>
      <c r="C13" s="2"/>
      <c r="D13" s="107"/>
      <c r="E13" s="17"/>
      <c r="F13" s="82"/>
      <c r="G13" s="35"/>
      <c r="H13" s="35"/>
      <c r="I13" s="35"/>
      <c r="J13" s="35"/>
      <c r="K13" s="35"/>
    </row>
    <row r="14" spans="1:11" ht="15.75" thickBot="1">
      <c r="A14" s="22"/>
      <c r="B14" s="108" t="str">
        <f>IF(D14&lt;D15,D12,IF(D14&gt;D15,D16,""))</f>
        <v>8. U.S CHALETTE (CENTRE)</v>
      </c>
      <c r="C14" s="2"/>
      <c r="D14" s="95">
        <v>41</v>
      </c>
      <c r="E14" s="200">
        <v>302</v>
      </c>
      <c r="F14" s="126" t="str">
        <f>IF(D14&gt;D15,D12,IF(D14&lt;D15,D16,""))</f>
        <v>9. M.A TKD 1 (LR)</v>
      </c>
      <c r="G14" s="151"/>
      <c r="H14" s="35"/>
      <c r="I14" s="35"/>
      <c r="J14" s="35"/>
      <c r="K14" s="35"/>
    </row>
    <row r="15" spans="1:11" ht="15.75" thickBot="1">
      <c r="B15" s="109"/>
      <c r="C15" s="2"/>
      <c r="D15" s="96">
        <v>31</v>
      </c>
      <c r="E15" s="200"/>
      <c r="F15" s="129"/>
      <c r="G15" s="151"/>
      <c r="H15" s="35"/>
      <c r="I15" s="35"/>
      <c r="J15" s="35"/>
      <c r="K15" s="35"/>
    </row>
    <row r="16" spans="1:11">
      <c r="B16" s="21"/>
      <c r="C16" s="3"/>
      <c r="D16" s="113" t="s">
        <v>49</v>
      </c>
      <c r="E16" s="10"/>
      <c r="F16" s="5"/>
      <c r="G16" s="35"/>
      <c r="H16" s="35"/>
      <c r="I16" s="35"/>
      <c r="J16" s="35"/>
      <c r="K16" s="35"/>
    </row>
    <row r="17" spans="1:11" ht="15.75" thickBot="1">
      <c r="B17" s="17"/>
      <c r="C17" s="22"/>
      <c r="D17" s="114"/>
      <c r="E17" s="12"/>
      <c r="F17" s="2"/>
      <c r="G17" s="35"/>
      <c r="H17" s="35"/>
      <c r="I17" s="35"/>
      <c r="J17" s="35"/>
      <c r="K17" s="35"/>
    </row>
    <row r="18" spans="1:11">
      <c r="G18" s="35"/>
      <c r="H18" s="35"/>
      <c r="I18" s="5"/>
      <c r="J18" s="5"/>
      <c r="K18" s="5"/>
    </row>
    <row r="19" spans="1:11" ht="15.75" thickBot="1">
      <c r="G19" s="35"/>
      <c r="H19" s="35"/>
      <c r="I19" s="5"/>
      <c r="J19" s="5"/>
      <c r="K19" s="5"/>
    </row>
    <row r="20" spans="1:11">
      <c r="B20" s="17"/>
      <c r="C20" s="2"/>
      <c r="D20" s="106" t="s">
        <v>48</v>
      </c>
      <c r="E20" s="16"/>
      <c r="G20" s="35"/>
      <c r="H20" s="35"/>
      <c r="I20" s="5"/>
      <c r="J20" s="5"/>
      <c r="K20" s="5"/>
    </row>
    <row r="21" spans="1:11" ht="15.75" thickBot="1">
      <c r="B21" s="24"/>
      <c r="C21" s="2"/>
      <c r="D21" s="107"/>
      <c r="E21" s="17"/>
      <c r="F21" s="19"/>
      <c r="G21" s="35"/>
      <c r="H21" s="35"/>
      <c r="I21" s="35"/>
      <c r="J21" s="35"/>
      <c r="K21" s="35"/>
    </row>
    <row r="22" spans="1:11" ht="15.75" thickBot="1">
      <c r="A22" s="15"/>
      <c r="B22" s="115">
        <f>IF(D22&lt;D23,D20,IF(D22&gt;D23,D24,""))</f>
        <v>0</v>
      </c>
      <c r="C22" s="2"/>
      <c r="D22" s="95">
        <v>1</v>
      </c>
      <c r="E22" s="200"/>
      <c r="F22" s="104" t="str">
        <f>IF(D22&gt;D23,D20,IF(D22&lt;D23,D24,""))</f>
        <v>5. C.D.T 93 (I.D.F)</v>
      </c>
      <c r="G22" s="151"/>
      <c r="H22" s="35"/>
      <c r="I22" s="35"/>
      <c r="J22" s="35"/>
      <c r="K22" s="35"/>
    </row>
    <row r="23" spans="1:11" ht="15.75" thickBot="1">
      <c r="A23" s="23"/>
      <c r="B23" s="116"/>
      <c r="C23" s="2"/>
      <c r="D23" s="96">
        <v>0</v>
      </c>
      <c r="E23" s="200"/>
      <c r="F23" s="105"/>
      <c r="G23" s="151"/>
      <c r="H23" s="35"/>
      <c r="I23" s="35"/>
      <c r="J23" s="35"/>
      <c r="K23" s="35"/>
    </row>
    <row r="24" spans="1:11">
      <c r="A24" s="20"/>
      <c r="B24" s="121" t="s">
        <v>5</v>
      </c>
      <c r="C24" s="3"/>
      <c r="D24" s="113"/>
      <c r="E24" s="10"/>
      <c r="F24" s="137" t="s">
        <v>6</v>
      </c>
      <c r="G24" s="35"/>
      <c r="H24" s="35"/>
      <c r="I24" s="35"/>
      <c r="J24" s="35"/>
      <c r="K24" s="35"/>
    </row>
    <row r="25" spans="1:11" ht="15.75" thickBot="1">
      <c r="A25" s="20"/>
      <c r="B25" s="120"/>
      <c r="C25" s="22"/>
      <c r="D25" s="114"/>
      <c r="E25" s="12"/>
      <c r="F25" s="138"/>
      <c r="G25" s="35"/>
      <c r="H25" s="35"/>
      <c r="I25" s="35"/>
      <c r="J25" s="35"/>
      <c r="K25" s="35"/>
    </row>
    <row r="26" spans="1:11">
      <c r="A26" s="201">
        <v>208</v>
      </c>
      <c r="B26" s="95">
        <v>0</v>
      </c>
      <c r="C26" s="2"/>
      <c r="D26" s="7"/>
      <c r="F26" s="95">
        <v>19</v>
      </c>
      <c r="G26" s="197">
        <v>207</v>
      </c>
      <c r="H26" s="35" t="str">
        <f>IF(F26&gt;F27,F22,IF(F26&lt;F27,F30,""))</f>
        <v>4. COMITE de PARIS (I.D.F)</v>
      </c>
      <c r="I26" s="35"/>
      <c r="J26" s="35"/>
      <c r="K26" s="35"/>
    </row>
    <row r="27" spans="1:11" ht="15.75" thickBot="1">
      <c r="A27" s="201"/>
      <c r="B27" s="97">
        <v>1</v>
      </c>
      <c r="C27" s="8"/>
      <c r="F27" s="100">
        <v>45</v>
      </c>
      <c r="G27" s="197"/>
      <c r="H27" s="83"/>
      <c r="I27" s="35"/>
      <c r="J27" s="35"/>
      <c r="K27" s="35"/>
    </row>
    <row r="28" spans="1:11">
      <c r="A28" s="20"/>
      <c r="B28" s="17"/>
      <c r="C28" s="2"/>
      <c r="D28" s="106" t="s">
        <v>53</v>
      </c>
      <c r="E28" s="16"/>
      <c r="F28" s="81"/>
      <c r="G28" s="35"/>
      <c r="H28" s="35"/>
      <c r="I28" s="35"/>
      <c r="J28" s="35"/>
      <c r="K28" s="35"/>
    </row>
    <row r="29" spans="1:11" ht="15.75" thickBot="1">
      <c r="A29" s="20"/>
      <c r="B29" s="24"/>
      <c r="C29" s="2"/>
      <c r="D29" s="107"/>
      <c r="E29" s="17"/>
      <c r="F29" s="82"/>
      <c r="G29" s="35"/>
      <c r="H29" s="35"/>
      <c r="I29" s="35"/>
      <c r="J29" s="35"/>
      <c r="K29" s="35"/>
    </row>
    <row r="30" spans="1:11" ht="15.75" thickBot="1">
      <c r="A30" s="22"/>
      <c r="B30" s="108" t="str">
        <f>IF(D30&lt;D31,D28,IF(D30&gt;D31,D32,""))</f>
        <v>13. LA FARLEDE (P.A.C.A)</v>
      </c>
      <c r="C30" s="2"/>
      <c r="D30" s="95">
        <v>19</v>
      </c>
      <c r="E30" s="200">
        <v>303</v>
      </c>
      <c r="F30" s="126" t="str">
        <f>IF(D30&gt;D31,D28,IF(D30&lt;D31,D32,""))</f>
        <v>4. COMITE de PARIS (I.D.F)</v>
      </c>
      <c r="G30" s="151"/>
      <c r="H30" s="35"/>
      <c r="I30" s="35"/>
      <c r="J30" s="35"/>
      <c r="K30" s="35"/>
    </row>
    <row r="31" spans="1:11" ht="15.75" thickBot="1">
      <c r="B31" s="109"/>
      <c r="C31" s="2"/>
      <c r="D31" s="96">
        <v>28</v>
      </c>
      <c r="E31" s="200"/>
      <c r="F31" s="129"/>
      <c r="G31" s="151"/>
    </row>
    <row r="32" spans="1:11">
      <c r="B32" s="21"/>
      <c r="C32" s="3"/>
      <c r="D32" s="113" t="s">
        <v>47</v>
      </c>
      <c r="E32" s="10"/>
      <c r="F32" s="5"/>
      <c r="G32" s="2"/>
    </row>
    <row r="33" spans="1:11" ht="15.75" thickBot="1">
      <c r="B33" s="17"/>
      <c r="C33" s="22"/>
      <c r="D33" s="114"/>
      <c r="E33" s="12"/>
      <c r="F33" s="2"/>
    </row>
    <row r="34" spans="1:11">
      <c r="B34" s="2"/>
      <c r="C34" s="35"/>
      <c r="D34" s="14"/>
      <c r="E34" s="2"/>
      <c r="F34" s="2"/>
    </row>
    <row r="35" spans="1:11" ht="15.75" thickBot="1">
      <c r="B35" s="2"/>
      <c r="C35" s="35"/>
      <c r="D35" s="14"/>
      <c r="E35" s="2"/>
      <c r="F35" s="2"/>
    </row>
    <row r="36" spans="1:11">
      <c r="B36" s="17"/>
      <c r="C36" s="2"/>
      <c r="D36" s="106" t="s">
        <v>46</v>
      </c>
      <c r="E36" s="16"/>
      <c r="G36" s="35"/>
      <c r="H36" s="35"/>
      <c r="I36" s="35"/>
      <c r="J36" s="35"/>
      <c r="K36" s="35"/>
    </row>
    <row r="37" spans="1:11" ht="15.75" thickBot="1">
      <c r="B37" s="24"/>
      <c r="C37" s="2"/>
      <c r="D37" s="107"/>
      <c r="E37" s="17"/>
      <c r="F37" s="19"/>
      <c r="G37" s="35"/>
      <c r="H37" s="35"/>
      <c r="I37" s="35"/>
      <c r="J37" s="35"/>
      <c r="K37" s="35"/>
    </row>
    <row r="38" spans="1:11" ht="15.75" thickBot="1">
      <c r="A38" s="15"/>
      <c r="B38" s="115" t="str">
        <f>IF(D38&lt;D39,D36,IF(D38&gt;D39,D40,""))</f>
        <v>14. DOJANG TKD BOË (AQ)</v>
      </c>
      <c r="C38" s="2"/>
      <c r="D38" s="95">
        <v>44</v>
      </c>
      <c r="E38" s="200">
        <v>401</v>
      </c>
      <c r="F38" s="104" t="str">
        <f>IF(D38&gt;D39,D36,IF(D38&lt;D39,D40,""))</f>
        <v>3. COBRA TEAM (CENTRE)</v>
      </c>
      <c r="G38" s="151"/>
      <c r="H38" s="35"/>
      <c r="I38" s="35"/>
      <c r="J38" s="35"/>
      <c r="K38" s="35"/>
    </row>
    <row r="39" spans="1:11" ht="15.75" thickBot="1">
      <c r="A39" s="23"/>
      <c r="B39" s="116"/>
      <c r="C39" s="2"/>
      <c r="D39" s="96">
        <v>26</v>
      </c>
      <c r="E39" s="200"/>
      <c r="F39" s="105"/>
      <c r="G39" s="151"/>
      <c r="H39" s="35"/>
      <c r="I39" s="35"/>
      <c r="J39" s="35"/>
      <c r="K39" s="35"/>
    </row>
    <row r="40" spans="1:11">
      <c r="A40" s="20"/>
      <c r="B40" s="121" t="s">
        <v>27</v>
      </c>
      <c r="C40" s="3"/>
      <c r="D40" s="113" t="s">
        <v>54</v>
      </c>
      <c r="E40" s="10"/>
      <c r="F40" s="137" t="s">
        <v>25</v>
      </c>
      <c r="G40" s="35"/>
      <c r="H40" s="35"/>
      <c r="I40" s="35"/>
      <c r="J40" s="35"/>
      <c r="K40" s="35"/>
    </row>
    <row r="41" spans="1:11" ht="15.75" thickBot="1">
      <c r="A41" s="20"/>
      <c r="B41" s="120"/>
      <c r="C41" s="22"/>
      <c r="D41" s="114"/>
      <c r="E41" s="12"/>
      <c r="F41" s="138"/>
      <c r="G41" s="35"/>
      <c r="H41" s="35"/>
      <c r="I41" s="35"/>
      <c r="J41" s="35"/>
      <c r="K41" s="35"/>
    </row>
    <row r="42" spans="1:11">
      <c r="A42" s="201">
        <v>308</v>
      </c>
      <c r="B42" s="95">
        <v>51</v>
      </c>
      <c r="C42" s="2"/>
      <c r="D42" s="7"/>
      <c r="F42" s="95">
        <v>27</v>
      </c>
      <c r="G42" s="197">
        <v>307</v>
      </c>
      <c r="H42" s="35" t="str">
        <f>IF(F42&gt;F43,F38,IF(F42&lt;F43,F46,""))</f>
        <v>6. ACADEMIE CLICHOISE (I.D.F)</v>
      </c>
      <c r="I42" s="35"/>
      <c r="J42" s="35"/>
      <c r="K42" s="35"/>
    </row>
    <row r="43" spans="1:11" ht="15.75" thickBot="1">
      <c r="A43" s="201"/>
      <c r="B43" s="97">
        <v>28</v>
      </c>
      <c r="C43" s="8"/>
      <c r="F43" s="100">
        <v>28</v>
      </c>
      <c r="G43" s="197"/>
      <c r="H43" s="83"/>
      <c r="I43" s="35"/>
      <c r="J43" s="35"/>
      <c r="K43" s="35"/>
    </row>
    <row r="44" spans="1:11">
      <c r="A44" s="20"/>
      <c r="B44" s="17"/>
      <c r="C44" s="2"/>
      <c r="D44" s="106" t="s">
        <v>52</v>
      </c>
      <c r="E44" s="16"/>
      <c r="F44" s="81"/>
      <c r="G44" s="35"/>
      <c r="H44" s="35"/>
      <c r="I44" s="35"/>
      <c r="J44" s="35"/>
      <c r="K44" s="35"/>
    </row>
    <row r="45" spans="1:11" ht="15.75" thickBot="1">
      <c r="A45" s="20"/>
      <c r="B45" s="24"/>
      <c r="C45" s="2"/>
      <c r="D45" s="107"/>
      <c r="E45" s="17"/>
      <c r="F45" s="82"/>
      <c r="G45" s="35"/>
      <c r="H45" s="35"/>
      <c r="I45" s="35"/>
      <c r="J45" s="35"/>
      <c r="K45" s="35"/>
    </row>
    <row r="46" spans="1:11" ht="15.75" thickBot="1">
      <c r="A46" s="22"/>
      <c r="B46" s="108" t="str">
        <f>IF(D46&lt;D47,D44,IF(D46&gt;D47,D48,""))</f>
        <v>11. SENSATION MARTIALE (RA)</v>
      </c>
      <c r="C46" s="2"/>
      <c r="D46" s="95">
        <v>24</v>
      </c>
      <c r="E46" s="200">
        <v>402</v>
      </c>
      <c r="F46" s="126" t="str">
        <f>IF(D46&gt;D47,D44,IF(D46&lt;D47,D48,""))</f>
        <v>6. ACADEMIE CLICHOISE (I.D.F)</v>
      </c>
      <c r="G46" s="151"/>
      <c r="H46" s="35"/>
      <c r="I46" s="35"/>
      <c r="J46" s="35"/>
      <c r="K46" s="35"/>
    </row>
    <row r="47" spans="1:11" ht="15.75" thickBot="1">
      <c r="B47" s="109"/>
      <c r="C47" s="2"/>
      <c r="D47" s="96">
        <v>27</v>
      </c>
      <c r="E47" s="200"/>
      <c r="F47" s="129"/>
      <c r="G47" s="151"/>
      <c r="H47" s="35"/>
      <c r="I47" s="35"/>
      <c r="J47" s="35"/>
      <c r="K47" s="35"/>
    </row>
    <row r="48" spans="1:11">
      <c r="B48" s="21"/>
      <c r="C48" s="3"/>
      <c r="D48" s="113" t="s">
        <v>45</v>
      </c>
      <c r="E48" s="10"/>
      <c r="F48" s="37"/>
      <c r="G48" s="35"/>
      <c r="H48" s="35"/>
      <c r="I48" s="35"/>
      <c r="J48" s="35"/>
      <c r="K48" s="35"/>
    </row>
    <row r="49" spans="1:11" ht="15.75" thickBot="1">
      <c r="B49" s="17"/>
      <c r="C49" s="22"/>
      <c r="D49" s="114"/>
      <c r="E49" s="12"/>
      <c r="F49" s="2"/>
      <c r="G49" s="35"/>
      <c r="H49" s="35"/>
      <c r="I49" s="35"/>
      <c r="J49" s="35"/>
      <c r="K49" s="35"/>
    </row>
    <row r="50" spans="1:11">
      <c r="G50" s="35"/>
      <c r="H50" s="35"/>
      <c r="I50" s="37"/>
      <c r="J50" s="37"/>
      <c r="K50" s="37"/>
    </row>
    <row r="51" spans="1:11" ht="15.75" thickBot="1">
      <c r="C51" s="8"/>
      <c r="G51" s="35"/>
      <c r="H51" s="35"/>
      <c r="I51" s="37"/>
      <c r="J51" s="37"/>
      <c r="K51" s="37"/>
    </row>
    <row r="52" spans="1:11">
      <c r="B52" s="17"/>
      <c r="C52" s="2"/>
      <c r="D52" s="106" t="s">
        <v>44</v>
      </c>
      <c r="E52" s="16"/>
      <c r="G52" s="35"/>
      <c r="H52" s="35"/>
      <c r="I52" s="37"/>
      <c r="J52" s="37"/>
      <c r="K52" s="37"/>
    </row>
    <row r="53" spans="1:11" ht="15.75" thickBot="1">
      <c r="B53" s="24"/>
      <c r="C53" s="2"/>
      <c r="D53" s="107"/>
      <c r="E53" s="17"/>
      <c r="F53" s="19"/>
      <c r="G53" s="35"/>
      <c r="H53" s="35"/>
      <c r="I53" s="35"/>
      <c r="J53" s="35"/>
      <c r="K53" s="35"/>
    </row>
    <row r="54" spans="1:11" ht="15.75" thickBot="1">
      <c r="A54" s="15"/>
      <c r="B54" s="115" t="str">
        <f>IF(D54&lt;D55,D52,IF(D54&gt;D55,D56,""))</f>
        <v>7. T.K.D KIM YONG HO CERGY (IDF)</v>
      </c>
      <c r="C54" s="2"/>
      <c r="D54" s="195">
        <v>25</v>
      </c>
      <c r="E54" s="200">
        <v>403</v>
      </c>
      <c r="F54" s="104" t="str">
        <f>IF(D54&gt;D55,D52,IF(D54&lt;D55,D56,""))</f>
        <v>10. MA TKD 2</v>
      </c>
      <c r="G54" s="151"/>
      <c r="H54" s="35"/>
      <c r="I54" s="35"/>
      <c r="J54" s="35"/>
      <c r="K54" s="35"/>
    </row>
    <row r="55" spans="1:11" ht="15.75" thickBot="1">
      <c r="A55" s="23"/>
      <c r="B55" s="116"/>
      <c r="C55" s="2"/>
      <c r="D55" s="96">
        <v>39</v>
      </c>
      <c r="E55" s="200"/>
      <c r="F55" s="105"/>
      <c r="G55" s="151"/>
      <c r="H55" s="35"/>
      <c r="I55" s="35"/>
      <c r="J55" s="35"/>
      <c r="K55" s="35"/>
    </row>
    <row r="56" spans="1:11">
      <c r="A56" s="20"/>
      <c r="B56" s="121" t="s">
        <v>28</v>
      </c>
      <c r="C56" s="3"/>
      <c r="D56" s="113" t="s">
        <v>51</v>
      </c>
      <c r="E56" s="10"/>
      <c r="F56" s="119" t="s">
        <v>26</v>
      </c>
      <c r="G56" s="196"/>
      <c r="H56" s="35"/>
      <c r="I56" s="35"/>
      <c r="J56" s="35"/>
      <c r="K56" s="35"/>
    </row>
    <row r="57" spans="1:11" ht="15.75" thickBot="1">
      <c r="A57" s="20"/>
      <c r="B57" s="120"/>
      <c r="C57" s="22"/>
      <c r="D57" s="114"/>
      <c r="E57" s="12"/>
      <c r="F57" s="120"/>
      <c r="G57" s="196"/>
      <c r="H57" s="35"/>
      <c r="I57" s="35"/>
      <c r="J57" s="35"/>
      <c r="K57" s="35"/>
    </row>
    <row r="58" spans="1:11">
      <c r="A58" s="201">
        <v>408</v>
      </c>
      <c r="B58" s="95">
        <v>1</v>
      </c>
      <c r="C58" s="2"/>
      <c r="D58" s="7"/>
      <c r="F58" s="95">
        <v>27</v>
      </c>
      <c r="G58" s="197">
        <v>407</v>
      </c>
      <c r="H58" s="35" t="str">
        <f>IF(F58&gt;F59,F54,IF(F58&lt;F59,F62,""))</f>
        <v>10. MA TKD 2</v>
      </c>
      <c r="I58" s="35"/>
      <c r="J58" s="35"/>
      <c r="K58" s="35"/>
    </row>
    <row r="59" spans="1:11" ht="15.75" thickBot="1">
      <c r="A59" s="201"/>
      <c r="B59" s="97">
        <v>0</v>
      </c>
      <c r="C59" s="8"/>
      <c r="F59" s="97">
        <v>23</v>
      </c>
      <c r="G59" s="197"/>
      <c r="H59" s="83"/>
      <c r="I59" s="35"/>
      <c r="J59" s="35"/>
      <c r="K59" s="35"/>
    </row>
    <row r="60" spans="1:11">
      <c r="A60" s="20"/>
      <c r="B60" s="17"/>
      <c r="C60" s="2"/>
      <c r="D60" s="106" t="s">
        <v>55</v>
      </c>
      <c r="E60" s="16"/>
      <c r="F60" s="20"/>
      <c r="G60" s="196"/>
      <c r="H60" s="35"/>
      <c r="I60" s="35"/>
      <c r="J60" s="35"/>
      <c r="K60" s="35"/>
    </row>
    <row r="61" spans="1:11" ht="15.75" thickBot="1">
      <c r="A61" s="20"/>
      <c r="B61" s="24"/>
      <c r="C61" s="2"/>
      <c r="D61" s="107"/>
      <c r="E61" s="17"/>
      <c r="F61" s="19"/>
      <c r="G61" s="196"/>
      <c r="H61" s="35"/>
      <c r="I61" s="35"/>
      <c r="J61" s="35"/>
      <c r="K61" s="35"/>
    </row>
    <row r="62" spans="1:11" ht="15.75" thickBot="1">
      <c r="A62" s="22"/>
      <c r="B62" s="108">
        <f>IF(D62&lt;D63,D60,IF(D62&gt;D63,D64,""))</f>
        <v>0</v>
      </c>
      <c r="C62" s="2"/>
      <c r="D62" s="95">
        <v>1</v>
      </c>
      <c r="E62" s="200"/>
      <c r="F62" s="126" t="str">
        <f>IF(D62&gt;D63,D60,IF(D62&lt;D63,D64,""))</f>
        <v>15. MIDI  PYRENEES</v>
      </c>
      <c r="G62" s="151"/>
      <c r="H62" s="35"/>
      <c r="I62" s="35"/>
      <c r="J62" s="35"/>
      <c r="K62" s="35"/>
    </row>
    <row r="63" spans="1:11" ht="15.75" thickBot="1">
      <c r="B63" s="109"/>
      <c r="C63" s="2"/>
      <c r="D63" s="96">
        <v>0</v>
      </c>
      <c r="E63" s="200"/>
      <c r="F63" s="129"/>
      <c r="G63" s="151"/>
    </row>
    <row r="64" spans="1:11" ht="14.45" customHeight="1">
      <c r="B64" s="21"/>
      <c r="C64" s="3"/>
      <c r="D64" s="113"/>
      <c r="E64" s="78"/>
      <c r="F64" s="37"/>
      <c r="G64" s="2"/>
    </row>
    <row r="65" spans="1:11" ht="15" customHeight="1" thickBot="1">
      <c r="B65" s="17"/>
      <c r="C65" s="22"/>
      <c r="D65" s="114"/>
      <c r="E65" s="12"/>
      <c r="F65" s="2"/>
    </row>
    <row r="66" spans="1:11">
      <c r="B66" s="2"/>
      <c r="C66" s="35"/>
      <c r="D66" s="14"/>
      <c r="E66" s="2"/>
      <c r="F66" s="2"/>
    </row>
    <row r="67" spans="1:11">
      <c r="B67" s="2"/>
      <c r="C67" s="35"/>
      <c r="D67" s="14"/>
      <c r="E67" s="2"/>
      <c r="F67" s="2"/>
    </row>
    <row r="68" spans="1:11" ht="15.75" thickBot="1">
      <c r="B68" s="2"/>
      <c r="C68" s="2"/>
      <c r="D68" s="38" t="s">
        <v>14</v>
      </c>
      <c r="E68" s="2"/>
      <c r="F68" s="2"/>
    </row>
    <row r="69" spans="1:11" ht="15.75" thickBot="1">
      <c r="B69" s="139" t="s">
        <v>15</v>
      </c>
    </row>
    <row r="70" spans="1:11" ht="15.75" thickBot="1">
      <c r="A70" s="35"/>
      <c r="B70" s="140"/>
      <c r="C70" s="35"/>
      <c r="D70" s="104" t="str">
        <f>IF(F10&lt;F11,F6,IF(F10&gt;F11,F14,""))</f>
        <v>1. EQUIPE I.D.F</v>
      </c>
      <c r="E70" s="2"/>
    </row>
    <row r="71" spans="1:11" ht="15.75" thickBot="1">
      <c r="A71" s="35"/>
      <c r="B71" s="141" t="s">
        <v>24</v>
      </c>
      <c r="C71" s="35"/>
      <c r="D71" s="105"/>
      <c r="E71" s="2"/>
    </row>
    <row r="72" spans="1:11" ht="15.75" thickBot="1">
      <c r="A72" s="35"/>
      <c r="B72" s="142"/>
      <c r="C72" s="35"/>
      <c r="D72" s="95">
        <v>1</v>
      </c>
      <c r="E72" s="197">
        <v>108</v>
      </c>
      <c r="F72" s="8" t="str">
        <f>IF(D72&gt;D73,D70,IF(D72&lt;D73,D74,""))</f>
        <v>1. EQUIPE I.D.F</v>
      </c>
      <c r="G72" s="35"/>
      <c r="H72" s="35"/>
      <c r="I72" s="35"/>
      <c r="J72" s="35"/>
      <c r="K72" s="35"/>
    </row>
    <row r="73" spans="1:11" ht="15.75" thickBot="1">
      <c r="A73" s="102"/>
      <c r="B73" s="132">
        <v>1</v>
      </c>
      <c r="C73" s="35"/>
      <c r="D73" s="96">
        <v>0</v>
      </c>
      <c r="E73" s="197"/>
      <c r="G73" s="35"/>
      <c r="H73" s="35"/>
      <c r="I73" s="35"/>
      <c r="J73" s="35"/>
      <c r="K73" s="35"/>
    </row>
    <row r="74" spans="1:11">
      <c r="A74" s="102"/>
      <c r="B74" s="133"/>
      <c r="C74" s="35"/>
      <c r="D74" s="126" t="str">
        <f>IF(B58&gt;B59,B54,IF(B58&lt;B59,B62,""))</f>
        <v>7. T.K.D KIM YONG HO CERGY (IDF)</v>
      </c>
      <c r="E74" s="2"/>
      <c r="G74" s="35"/>
      <c r="H74" s="35"/>
      <c r="I74" s="35"/>
      <c r="J74" s="35"/>
      <c r="K74" s="35"/>
    </row>
    <row r="75" spans="1:11" ht="15.75" thickBot="1">
      <c r="A75" s="102"/>
      <c r="B75" s="132">
        <v>2</v>
      </c>
      <c r="C75" s="35"/>
      <c r="D75" s="129"/>
      <c r="E75" s="2"/>
      <c r="G75" s="35"/>
      <c r="H75" s="35"/>
      <c r="I75" s="35"/>
      <c r="J75" s="35"/>
      <c r="K75" s="35"/>
    </row>
    <row r="76" spans="1:11">
      <c r="A76" s="102"/>
      <c r="B76" s="133"/>
      <c r="C76" s="35"/>
      <c r="D76" s="7"/>
      <c r="E76" s="2"/>
      <c r="G76" s="35"/>
      <c r="H76" s="149"/>
      <c r="I76" s="35"/>
      <c r="J76" s="35"/>
      <c r="K76" s="35"/>
    </row>
    <row r="77" spans="1:11" ht="15.75" thickBot="1">
      <c r="A77" s="102"/>
      <c r="B77" s="135">
        <v>3</v>
      </c>
      <c r="C77" s="35"/>
      <c r="E77" s="2"/>
      <c r="G77" s="35"/>
      <c r="H77" s="149"/>
      <c r="I77" s="35"/>
      <c r="J77" s="35"/>
      <c r="K77" s="35"/>
    </row>
    <row r="78" spans="1:11">
      <c r="A78" s="102"/>
      <c r="B78" s="136"/>
      <c r="C78" s="35"/>
      <c r="D78" s="146" t="str">
        <f>IF(B10&gt;B11,B6,IF(B10&lt;B11,B14,""))</f>
        <v>8. U.S CHALETTE (CENTRE)</v>
      </c>
      <c r="E78" s="2"/>
      <c r="G78" s="35"/>
      <c r="H78" s="35"/>
      <c r="I78" s="35"/>
      <c r="J78" s="35"/>
      <c r="K78" s="35"/>
    </row>
    <row r="79" spans="1:11" ht="15.75" thickBot="1">
      <c r="A79" s="102"/>
      <c r="B79" s="132">
        <v>4</v>
      </c>
      <c r="C79" s="35"/>
      <c r="D79" s="143"/>
      <c r="E79" s="2"/>
      <c r="G79" s="35"/>
      <c r="H79" s="35"/>
      <c r="I79" s="35"/>
      <c r="J79" s="35"/>
      <c r="K79" s="35"/>
    </row>
    <row r="80" spans="1:11" ht="15.75" thickBot="1">
      <c r="A80" s="102"/>
      <c r="B80" s="134"/>
      <c r="C80" s="35"/>
      <c r="D80" s="95">
        <v>28</v>
      </c>
      <c r="E80" s="197">
        <v>209</v>
      </c>
      <c r="F80" s="8" t="str">
        <f>IF(D80&gt;D81,D78,IF(D80&lt;D81,D82,""))</f>
        <v>8. U.S CHALETTE (CENTRE)</v>
      </c>
      <c r="G80" s="35"/>
      <c r="H80" s="35"/>
      <c r="I80" s="35"/>
      <c r="J80" s="35"/>
      <c r="K80" s="35"/>
    </row>
    <row r="81" spans="1:11" ht="15.75" thickBot="1">
      <c r="A81" s="102"/>
      <c r="B81" s="156" t="s">
        <v>23</v>
      </c>
      <c r="C81" s="35"/>
      <c r="D81" s="96">
        <v>21</v>
      </c>
      <c r="E81" s="197"/>
      <c r="G81" s="35"/>
      <c r="H81" s="35"/>
      <c r="I81" s="35"/>
      <c r="J81" s="35"/>
      <c r="K81" s="35"/>
    </row>
    <row r="82" spans="1:11" ht="15.75" thickBot="1">
      <c r="A82" s="102"/>
      <c r="B82" s="157"/>
      <c r="C82" s="35"/>
      <c r="D82" s="126" t="str">
        <f>IF(F58&lt;F59,F54,IF(F58&gt;F59,F62,""))</f>
        <v>15. MIDI  PYRENEES</v>
      </c>
      <c r="E82" s="2"/>
      <c r="G82" s="35"/>
      <c r="H82" s="35"/>
      <c r="I82" s="35"/>
      <c r="J82" s="35"/>
      <c r="K82" s="35"/>
    </row>
    <row r="83" spans="1:11" ht="15.75" thickBot="1">
      <c r="A83" s="102"/>
      <c r="B83" s="150">
        <v>5</v>
      </c>
      <c r="C83" s="36"/>
      <c r="D83" s="129"/>
      <c r="E83" s="2"/>
      <c r="G83" s="35"/>
      <c r="H83" s="35"/>
      <c r="I83" s="35"/>
      <c r="J83" s="35"/>
      <c r="K83" s="35"/>
    </row>
    <row r="84" spans="1:11">
      <c r="A84" s="102"/>
      <c r="B84" s="133"/>
      <c r="C84" s="35"/>
      <c r="E84" s="2"/>
      <c r="G84" s="35"/>
      <c r="H84" s="35"/>
      <c r="I84" s="149"/>
      <c r="J84" s="149"/>
      <c r="K84" s="149"/>
    </row>
    <row r="85" spans="1:11" ht="15.75" thickBot="1">
      <c r="A85" s="102"/>
      <c r="B85" s="132">
        <v>6</v>
      </c>
      <c r="C85" s="35"/>
      <c r="E85" s="2"/>
      <c r="G85" s="35"/>
      <c r="H85" s="35"/>
      <c r="I85" s="149"/>
      <c r="J85" s="149"/>
      <c r="K85" s="149"/>
    </row>
    <row r="86" spans="1:11">
      <c r="A86" s="102"/>
      <c r="B86" s="133"/>
      <c r="C86" s="35"/>
      <c r="D86" s="106" t="str">
        <f>IF(F42&lt;F43,F38,IF(F42&gt;F43,F46,""))</f>
        <v>3. COBRA TEAM (CENTRE)</v>
      </c>
      <c r="E86" s="2"/>
      <c r="G86" s="35"/>
      <c r="H86" s="35"/>
      <c r="I86" s="149"/>
      <c r="J86" s="149"/>
      <c r="K86" s="149"/>
    </row>
    <row r="87" spans="1:11" ht="15.75" thickBot="1">
      <c r="A87" s="102"/>
      <c r="B87" s="132">
        <v>7</v>
      </c>
      <c r="C87" s="35"/>
      <c r="D87" s="107"/>
      <c r="E87" s="2"/>
      <c r="G87" s="35"/>
      <c r="H87" s="35"/>
      <c r="I87" s="35"/>
      <c r="J87" s="35"/>
      <c r="K87" s="35"/>
    </row>
    <row r="88" spans="1:11" ht="15.75" customHeight="1" thickBot="1">
      <c r="A88" s="102"/>
      <c r="B88" s="133"/>
      <c r="C88" s="35"/>
      <c r="D88" s="95">
        <v>29</v>
      </c>
      <c r="E88" s="197">
        <v>309</v>
      </c>
      <c r="F88" s="8" t="str">
        <f>IF(D88&gt;D89,D86,IF(D88&lt;D89,D90,""))</f>
        <v>3. COBRA TEAM (CENTRE)</v>
      </c>
      <c r="G88" s="35"/>
      <c r="H88" s="35"/>
      <c r="I88" s="35"/>
      <c r="J88" s="74" t="s">
        <v>73</v>
      </c>
      <c r="K88" s="35"/>
    </row>
    <row r="89" spans="1:11" ht="15.75" thickBot="1">
      <c r="A89" s="102"/>
      <c r="B89" s="132">
        <v>8</v>
      </c>
      <c r="C89" s="35"/>
      <c r="D89" s="96">
        <v>26</v>
      </c>
      <c r="E89" s="197"/>
      <c r="G89" s="35"/>
      <c r="H89" s="35"/>
      <c r="I89" s="35"/>
      <c r="J89" s="35"/>
      <c r="K89" s="35"/>
    </row>
    <row r="90" spans="1:11" ht="15.75" thickBot="1">
      <c r="A90" s="102"/>
      <c r="B90" s="134"/>
      <c r="C90" s="35"/>
      <c r="D90" s="126" t="str">
        <f>IF(B26&gt;B27,B22,IF(B26&lt;B27,B30,""))</f>
        <v>13. LA FARLEDE (P.A.C.A)</v>
      </c>
      <c r="E90" s="2"/>
      <c r="G90" s="35"/>
      <c r="H90" s="35"/>
      <c r="I90" s="35"/>
      <c r="J90" s="35"/>
      <c r="K90" s="35"/>
    </row>
    <row r="91" spans="1:11" ht="15.75" thickBot="1">
      <c r="A91" s="35"/>
      <c r="B91" s="34"/>
      <c r="C91" s="35"/>
      <c r="D91" s="129"/>
      <c r="E91" s="2"/>
      <c r="G91" s="35"/>
      <c r="H91" s="35"/>
      <c r="I91" s="35"/>
      <c r="J91" s="35"/>
      <c r="K91" s="35"/>
    </row>
    <row r="92" spans="1:11">
      <c r="A92" s="35"/>
      <c r="B92" s="34"/>
      <c r="C92" s="35"/>
      <c r="D92" s="7"/>
      <c r="E92" s="2"/>
      <c r="G92" s="35"/>
      <c r="H92" s="149"/>
      <c r="I92" s="35"/>
      <c r="J92" s="35"/>
      <c r="K92" s="35"/>
    </row>
    <row r="93" spans="1:11" ht="15.75" thickBot="1">
      <c r="A93" s="35"/>
      <c r="B93" s="34"/>
      <c r="C93" s="35"/>
      <c r="E93" s="2"/>
      <c r="G93" s="35"/>
      <c r="H93" s="149"/>
      <c r="I93" s="35"/>
      <c r="J93" s="35"/>
      <c r="K93" s="35"/>
    </row>
    <row r="94" spans="1:11">
      <c r="A94" s="35"/>
      <c r="B94" s="34"/>
      <c r="C94" s="35"/>
      <c r="D94" s="106" t="str">
        <f>IF(B42&gt;B43,B38,IF(B42&lt;B43,B46,""))</f>
        <v>14. DOJANG TKD BOË (AQ)</v>
      </c>
      <c r="E94" s="2"/>
      <c r="G94" s="35"/>
      <c r="H94" s="35"/>
      <c r="I94" s="35"/>
      <c r="J94" s="35"/>
      <c r="K94" s="35"/>
    </row>
    <row r="95" spans="1:11" ht="15.75" thickBot="1">
      <c r="A95" s="35"/>
      <c r="B95" s="41"/>
      <c r="C95" s="35"/>
      <c r="D95" s="143"/>
      <c r="E95" s="20"/>
      <c r="G95" s="35"/>
      <c r="H95" s="35"/>
      <c r="I95" s="35"/>
      <c r="J95" s="35"/>
      <c r="K95" s="35"/>
    </row>
    <row r="96" spans="1:11" ht="15.75" thickBot="1">
      <c r="A96" s="35"/>
      <c r="B96" s="34"/>
      <c r="C96" s="35"/>
      <c r="D96" s="95">
        <v>26</v>
      </c>
      <c r="E96" s="197">
        <v>409</v>
      </c>
      <c r="F96" s="8" t="str">
        <f>IF(D96&gt;D97,D94,IF(D96&lt;D97,D98,""))</f>
        <v>14. DOJANG TKD BOË (AQ)</v>
      </c>
      <c r="G96" s="35"/>
      <c r="H96" s="35"/>
      <c r="I96" s="35"/>
      <c r="J96" s="35"/>
      <c r="K96" s="35"/>
    </row>
    <row r="97" spans="1:12" ht="15.75" thickBot="1">
      <c r="A97" s="35"/>
      <c r="B97" s="34"/>
      <c r="C97" s="35"/>
      <c r="D97" s="96">
        <v>25</v>
      </c>
      <c r="E97" s="197"/>
      <c r="G97" s="35"/>
      <c r="H97" s="35"/>
      <c r="I97" s="35"/>
      <c r="J97" s="35"/>
      <c r="K97" s="35"/>
    </row>
    <row r="98" spans="1:12">
      <c r="A98" s="35"/>
      <c r="B98" s="34"/>
      <c r="C98" s="35"/>
      <c r="D98" s="126" t="str">
        <f>IF(F26&lt;F27,F22,IF(F26&gt;F27,F30,""))</f>
        <v>5. C.D.T 93 (I.D.F)</v>
      </c>
      <c r="E98" s="2"/>
      <c r="G98" s="35"/>
      <c r="H98" s="35"/>
      <c r="I98" s="35"/>
      <c r="J98" s="35"/>
      <c r="K98" s="35"/>
    </row>
    <row r="99" spans="1:12" ht="15.75" thickBot="1">
      <c r="A99" s="35"/>
      <c r="B99" s="34"/>
      <c r="C99" s="35"/>
      <c r="D99" s="129"/>
      <c r="E99" s="2"/>
      <c r="G99" s="35"/>
      <c r="H99" s="35"/>
      <c r="I99" s="35"/>
      <c r="J99" s="35"/>
      <c r="K99" s="35"/>
    </row>
    <row r="100" spans="1:12">
      <c r="B100" s="34"/>
      <c r="E100" s="2"/>
    </row>
    <row r="102" spans="1:12" ht="19.5" thickBot="1">
      <c r="B102" s="2"/>
      <c r="C102" s="2"/>
      <c r="D102" s="38" t="s">
        <v>18</v>
      </c>
      <c r="F102" s="29" t="s">
        <v>21</v>
      </c>
      <c r="H102" s="29" t="s">
        <v>22</v>
      </c>
      <c r="K102" s="203">
        <v>1</v>
      </c>
      <c r="L102" s="204" t="str">
        <f>IF(H118&gt;H119,H110,IF(H118&lt;H119,H126,""))</f>
        <v>9. M.A TKD 1 (LR)</v>
      </c>
    </row>
    <row r="103" spans="1:12" ht="19.5" thickBot="1">
      <c r="B103" s="139" t="s">
        <v>16</v>
      </c>
      <c r="E103" s="8"/>
      <c r="K103" s="203">
        <v>2</v>
      </c>
      <c r="L103" s="204" t="str">
        <f>IF(H118&lt;H119,H110,IF(H118&gt;H119,H126,""))</f>
        <v>4. COMITE de PARIS (I.D.F)</v>
      </c>
    </row>
    <row r="104" spans="1:12" ht="19.5" thickBot="1">
      <c r="A104" s="35"/>
      <c r="B104" s="140"/>
      <c r="C104" s="35"/>
      <c r="D104" s="106" t="str">
        <f>IF(F10&gt;F11,F6,IF(F10&lt;F11,F14,""))</f>
        <v>9. M.A TKD 1 (LR)</v>
      </c>
      <c r="E104" s="16"/>
      <c r="K104" s="203">
        <v>3</v>
      </c>
      <c r="L104" s="204" t="str">
        <f>IF(F110&lt;F111,F106,IF(F110&gt;F111,F114,""))</f>
        <v>1. EQUIPE I.D.F</v>
      </c>
    </row>
    <row r="105" spans="1:12" ht="19.5" thickBot="1">
      <c r="A105" s="35"/>
      <c r="B105" s="141" t="s">
        <v>17</v>
      </c>
      <c r="C105" s="35"/>
      <c r="D105" s="107"/>
      <c r="E105" s="17"/>
      <c r="G105" s="8"/>
      <c r="K105" s="203">
        <v>4</v>
      </c>
      <c r="L105" s="204" t="str">
        <f>IF(F126&lt;F127,F122,IF(F126&gt;F127,F130,""))</f>
        <v>8. U.S CHALETTE (CENTRE)</v>
      </c>
    </row>
    <row r="106" spans="1:12" ht="14.45" customHeight="1">
      <c r="A106" s="35"/>
      <c r="B106" s="142"/>
      <c r="C106" s="35"/>
      <c r="D106" s="95">
        <v>56</v>
      </c>
      <c r="E106" s="197">
        <v>109</v>
      </c>
      <c r="F106" s="144" t="str">
        <f>IF(D106&gt;D107,D104,IF(D106&lt;D107,D108,""))</f>
        <v>9. M.A TKD 1 (LR)</v>
      </c>
      <c r="G106" s="16"/>
    </row>
    <row r="107" spans="1:12" ht="15" customHeight="1" thickBot="1">
      <c r="A107" s="35"/>
      <c r="B107" s="132">
        <v>1</v>
      </c>
      <c r="C107" s="35"/>
      <c r="D107" s="96">
        <v>23</v>
      </c>
      <c r="E107" s="197"/>
      <c r="F107" s="145"/>
      <c r="G107" s="17"/>
    </row>
    <row r="108" spans="1:12">
      <c r="A108" s="35"/>
      <c r="B108" s="133"/>
      <c r="C108" s="35"/>
      <c r="D108" s="113" t="str">
        <f>IF(D96&gt;D97,D94,IF(D96&lt;D97,D98,""))</f>
        <v>14. DOJANG TKD BOË (AQ)</v>
      </c>
      <c r="E108" s="10"/>
      <c r="G108" s="17"/>
    </row>
    <row r="109" spans="1:12" ht="15.75" thickBot="1">
      <c r="A109" s="35"/>
      <c r="B109" s="132">
        <v>2</v>
      </c>
      <c r="C109" s="35"/>
      <c r="D109" s="114"/>
      <c r="E109" s="12"/>
      <c r="G109" s="17"/>
      <c r="I109" s="8"/>
    </row>
    <row r="110" spans="1:12" ht="15.75" thickBot="1">
      <c r="A110" s="35"/>
      <c r="B110" s="134"/>
      <c r="C110" s="35"/>
      <c r="D110" s="7"/>
      <c r="F110" s="95">
        <v>25</v>
      </c>
      <c r="G110" s="197">
        <v>115</v>
      </c>
      <c r="H110" s="144" t="str">
        <f>IF(F110&gt;F111,F106,IF(F110&lt;F111,F114,""))</f>
        <v>9. M.A TKD 1 (LR)</v>
      </c>
      <c r="I110" s="16"/>
    </row>
    <row r="111" spans="1:12" ht="15.75" thickBot="1">
      <c r="A111" s="35"/>
      <c r="B111" s="155">
        <v>3</v>
      </c>
      <c r="C111" s="35"/>
      <c r="E111" s="8"/>
      <c r="F111" s="100">
        <v>11</v>
      </c>
      <c r="G111" s="197"/>
      <c r="H111" s="145"/>
      <c r="I111" s="17"/>
    </row>
    <row r="112" spans="1:12">
      <c r="A112" s="35"/>
      <c r="B112" s="136"/>
      <c r="C112" s="35"/>
      <c r="D112" s="146" t="str">
        <f>IF(D72&gt;D73,D70,IF(D72&lt;D73,D74,""))</f>
        <v>1. EQUIPE I.D.F</v>
      </c>
      <c r="E112" s="16"/>
      <c r="G112" s="17"/>
      <c r="I112" s="17"/>
    </row>
    <row r="113" spans="1:12" ht="15.75" thickBot="1">
      <c r="A113" s="35"/>
      <c r="B113" s="132">
        <v>4</v>
      </c>
      <c r="C113" s="35"/>
      <c r="D113" s="143"/>
      <c r="E113" s="17"/>
      <c r="G113" s="17"/>
      <c r="I113" s="17"/>
    </row>
    <row r="114" spans="1:12" ht="15.75" thickBot="1">
      <c r="A114" s="35"/>
      <c r="B114" s="134"/>
      <c r="C114" s="35"/>
      <c r="D114" s="95">
        <v>34</v>
      </c>
      <c r="E114" s="197">
        <v>210</v>
      </c>
      <c r="F114" s="126" t="str">
        <f>IF(D114&gt;D115,D112,IF(D114&lt;D115,D116,""))</f>
        <v>1. EQUIPE I.D.F</v>
      </c>
      <c r="G114" s="17"/>
      <c r="I114" s="17"/>
    </row>
    <row r="115" spans="1:12" ht="15.75" thickBot="1">
      <c r="A115" s="35"/>
      <c r="B115" s="141" t="s">
        <v>19</v>
      </c>
      <c r="C115" s="35"/>
      <c r="D115" s="96">
        <v>31</v>
      </c>
      <c r="E115" s="197"/>
      <c r="F115" s="129"/>
      <c r="G115" s="12"/>
      <c r="I115" s="17"/>
    </row>
    <row r="116" spans="1:12" ht="15.75" thickBot="1">
      <c r="A116" s="35"/>
      <c r="B116" s="154"/>
      <c r="C116" s="35"/>
      <c r="D116" s="113" t="str">
        <f>IF(F58&gt;F59,F54,IF(F58&lt;F59,F62,""))</f>
        <v>10. MA TKD 2</v>
      </c>
      <c r="E116" s="17"/>
      <c r="I116" s="17"/>
    </row>
    <row r="117" spans="1:12" ht="15.75" thickBot="1">
      <c r="A117" s="35"/>
      <c r="B117" s="133">
        <v>5</v>
      </c>
      <c r="C117" s="35"/>
      <c r="D117" s="114"/>
      <c r="E117" s="12"/>
      <c r="I117" s="17"/>
      <c r="J117" s="33" t="s">
        <v>20</v>
      </c>
      <c r="K117" s="39"/>
      <c r="L117" s="39"/>
    </row>
    <row r="118" spans="1:12">
      <c r="A118" s="35"/>
      <c r="B118" s="152"/>
      <c r="C118" s="35"/>
      <c r="H118" s="95">
        <v>24</v>
      </c>
      <c r="I118" s="200">
        <v>315</v>
      </c>
      <c r="J118" s="147" t="str">
        <f>IF(H118&gt;H119,H110,IF(H118&lt;H119,H126,""))</f>
        <v>9. M.A TKD 1 (LR)</v>
      </c>
      <c r="K118" s="39"/>
      <c r="L118" s="39"/>
    </row>
    <row r="119" spans="1:12" ht="15.75" thickBot="1">
      <c r="A119" s="35"/>
      <c r="B119" s="152">
        <v>6</v>
      </c>
      <c r="C119" s="35"/>
      <c r="E119" s="8"/>
      <c r="H119" s="97">
        <v>21</v>
      </c>
      <c r="I119" s="200"/>
      <c r="J119" s="148"/>
      <c r="K119" s="39"/>
      <c r="L119" s="39"/>
    </row>
    <row r="120" spans="1:12">
      <c r="A120" s="35"/>
      <c r="B120" s="152"/>
      <c r="C120" s="35"/>
      <c r="D120" s="106" t="str">
        <f>IF(F42&gt;F43,F38,IF(F42&lt;F43,F46,""))</f>
        <v>6. ACADEMIE CLICHOISE (I.D.F)</v>
      </c>
      <c r="E120" s="16"/>
      <c r="H120" s="2"/>
      <c r="I120" s="17"/>
    </row>
    <row r="121" spans="1:12" ht="15.75" thickBot="1">
      <c r="A121" s="35"/>
      <c r="B121" s="152">
        <v>7</v>
      </c>
      <c r="C121" s="35"/>
      <c r="D121" s="107"/>
      <c r="E121" s="17"/>
      <c r="G121" s="8"/>
      <c r="I121" s="17"/>
    </row>
    <row r="122" spans="1:12">
      <c r="A122" s="35"/>
      <c r="B122" s="152"/>
      <c r="C122" s="35"/>
      <c r="D122" s="95">
        <v>14</v>
      </c>
      <c r="E122" s="197">
        <v>310</v>
      </c>
      <c r="F122" s="144" t="str">
        <f>IF(D122&gt;D123,D120,IF(D122&lt;D123,D124,""))</f>
        <v>8. U.S CHALETTE (CENTRE)</v>
      </c>
      <c r="G122" s="16"/>
      <c r="I122" s="17"/>
    </row>
    <row r="123" spans="1:12" ht="15.75" thickBot="1">
      <c r="A123" s="35"/>
      <c r="B123" s="152">
        <v>8</v>
      </c>
      <c r="C123" s="35"/>
      <c r="D123" s="96">
        <v>21</v>
      </c>
      <c r="E123" s="197"/>
      <c r="F123" s="145"/>
      <c r="G123" s="17"/>
      <c r="I123" s="17"/>
    </row>
    <row r="124" spans="1:12" ht="15.75" thickBot="1">
      <c r="A124" s="35"/>
      <c r="B124" s="153"/>
      <c r="C124" s="35"/>
      <c r="D124" s="113" t="str">
        <f>IF(D80&gt;D81,D78,IF(D80&lt;D81,D82,""))</f>
        <v>8. U.S CHALETTE (CENTRE)</v>
      </c>
      <c r="E124" s="17"/>
      <c r="G124" s="17"/>
      <c r="I124" s="17"/>
    </row>
    <row r="125" spans="1:12" ht="15.75" thickBot="1">
      <c r="A125" s="35"/>
      <c r="B125" s="34"/>
      <c r="C125" s="35"/>
      <c r="D125" s="114"/>
      <c r="E125" s="12"/>
      <c r="G125" s="17"/>
      <c r="I125" s="17"/>
    </row>
    <row r="126" spans="1:12">
      <c r="A126" s="35"/>
      <c r="B126" s="34"/>
      <c r="C126" s="35"/>
      <c r="D126" s="7"/>
      <c r="F126" s="95">
        <v>13</v>
      </c>
      <c r="G126" s="197">
        <v>413</v>
      </c>
      <c r="H126" s="113" t="str">
        <f>IF(F126&gt;F127,F122,IF(F126&lt;F127,F130,""))</f>
        <v>4. COMITE de PARIS (I.D.F)</v>
      </c>
      <c r="I126" s="17"/>
    </row>
    <row r="127" spans="1:12" ht="15.75" thickBot="1">
      <c r="A127" s="35"/>
      <c r="B127" s="34"/>
      <c r="C127" s="35"/>
      <c r="E127" s="8"/>
      <c r="F127" s="97">
        <v>26</v>
      </c>
      <c r="G127" s="197"/>
      <c r="H127" s="114"/>
      <c r="I127" s="12"/>
    </row>
    <row r="128" spans="1:12">
      <c r="A128" s="35"/>
      <c r="B128" s="34"/>
      <c r="C128" s="35"/>
      <c r="D128" s="106" t="str">
        <f>IF(D88&gt;D89,D86,IF(D88&lt;D89,D90,""))</f>
        <v>3. COBRA TEAM (CENTRE)</v>
      </c>
      <c r="E128" s="16"/>
      <c r="F128" s="20"/>
      <c r="G128" s="17"/>
    </row>
    <row r="129" spans="1:7" ht="15.75" thickBot="1">
      <c r="A129" s="35"/>
      <c r="B129" s="34"/>
      <c r="C129" s="35"/>
      <c r="D129" s="143"/>
      <c r="E129" s="17"/>
      <c r="G129" s="17"/>
    </row>
    <row r="130" spans="1:7">
      <c r="A130" s="35"/>
      <c r="B130" s="34"/>
      <c r="C130" s="35"/>
      <c r="D130" s="95">
        <v>12</v>
      </c>
      <c r="E130" s="197">
        <v>410</v>
      </c>
      <c r="F130" s="113" t="str">
        <f>IF(D130&gt;D131,D128,IF(D130&lt;D131,D132,""))</f>
        <v>4. COMITE de PARIS (I.D.F)</v>
      </c>
      <c r="G130" s="17"/>
    </row>
    <row r="131" spans="1:7" ht="15.75" thickBot="1">
      <c r="A131" s="35"/>
      <c r="B131" s="34"/>
      <c r="C131" s="35"/>
      <c r="D131" s="96">
        <v>16</v>
      </c>
      <c r="E131" s="197"/>
      <c r="F131" s="114"/>
      <c r="G131" s="12"/>
    </row>
    <row r="132" spans="1:7">
      <c r="A132" s="35"/>
      <c r="B132" s="34"/>
      <c r="C132" s="35"/>
      <c r="D132" s="113" t="str">
        <f>IF(F26&gt;F27,F22,IF(F26&lt;F27,F30,""))</f>
        <v>4. COMITE de PARIS (I.D.F)</v>
      </c>
      <c r="E132" s="17"/>
    </row>
    <row r="133" spans="1:7" ht="15.75" thickBot="1">
      <c r="A133" s="35"/>
      <c r="B133" s="34"/>
      <c r="C133" s="35"/>
      <c r="D133" s="114"/>
      <c r="E133" s="12"/>
    </row>
  </sheetData>
  <mergeCells count="124">
    <mergeCell ref="A10:A11"/>
    <mergeCell ref="A26:A27"/>
    <mergeCell ref="A42:A43"/>
    <mergeCell ref="A58:A59"/>
    <mergeCell ref="E30:E31"/>
    <mergeCell ref="E38:E39"/>
    <mergeCell ref="E46:E47"/>
    <mergeCell ref="E54:E55"/>
    <mergeCell ref="D16:D17"/>
    <mergeCell ref="B22:B23"/>
    <mergeCell ref="G46:G47"/>
    <mergeCell ref="G54:G55"/>
    <mergeCell ref="G62:G63"/>
    <mergeCell ref="G10:G11"/>
    <mergeCell ref="G26:G27"/>
    <mergeCell ref="G42:G43"/>
    <mergeCell ref="G58:G59"/>
    <mergeCell ref="F22:F23"/>
    <mergeCell ref="D20:D21"/>
    <mergeCell ref="G6:G7"/>
    <mergeCell ref="G14:G15"/>
    <mergeCell ref="G22:G23"/>
    <mergeCell ref="G30:G31"/>
    <mergeCell ref="G38:G39"/>
    <mergeCell ref="B121:B122"/>
    <mergeCell ref="B123:B124"/>
    <mergeCell ref="B109:B110"/>
    <mergeCell ref="B115:B116"/>
    <mergeCell ref="B113:B114"/>
    <mergeCell ref="B117:B118"/>
    <mergeCell ref="B119:B120"/>
    <mergeCell ref="B105:B106"/>
    <mergeCell ref="B111:B112"/>
    <mergeCell ref="B81:B82"/>
    <mergeCell ref="E22:E23"/>
    <mergeCell ref="D24:D25"/>
    <mergeCell ref="B24:B25"/>
    <mergeCell ref="B73:B74"/>
    <mergeCell ref="F24:F25"/>
    <mergeCell ref="F30:F31"/>
    <mergeCell ref="D32:D33"/>
    <mergeCell ref="D28:D29"/>
    <mergeCell ref="B30:B31"/>
    <mergeCell ref="H76:H77"/>
    <mergeCell ref="B83:B84"/>
    <mergeCell ref="B85:B86"/>
    <mergeCell ref="B87:B88"/>
    <mergeCell ref="E80:E81"/>
    <mergeCell ref="E88:E89"/>
    <mergeCell ref="B107:B108"/>
    <mergeCell ref="B103:B104"/>
    <mergeCell ref="B89:B90"/>
    <mergeCell ref="H92:H93"/>
    <mergeCell ref="D94:D95"/>
    <mergeCell ref="D98:D99"/>
    <mergeCell ref="D90:D91"/>
    <mergeCell ref="D82:D83"/>
    <mergeCell ref="E96:E97"/>
    <mergeCell ref="D78:D79"/>
    <mergeCell ref="J118:J119"/>
    <mergeCell ref="H110:H111"/>
    <mergeCell ref="D104:D105"/>
    <mergeCell ref="I84:K85"/>
    <mergeCell ref="D86:D87"/>
    <mergeCell ref="I86:K86"/>
    <mergeCell ref="H126:H127"/>
    <mergeCell ref="D124:D125"/>
    <mergeCell ref="E106:E107"/>
    <mergeCell ref="E114:E115"/>
    <mergeCell ref="E122:E123"/>
    <mergeCell ref="G110:G111"/>
    <mergeCell ref="G126:G127"/>
    <mergeCell ref="I118:I119"/>
    <mergeCell ref="D128:D129"/>
    <mergeCell ref="D132:D133"/>
    <mergeCell ref="F106:F107"/>
    <mergeCell ref="F114:F115"/>
    <mergeCell ref="F122:F123"/>
    <mergeCell ref="F130:F131"/>
    <mergeCell ref="D108:D109"/>
    <mergeCell ref="D112:D113"/>
    <mergeCell ref="D116:D117"/>
    <mergeCell ref="D120:D121"/>
    <mergeCell ref="E130:E131"/>
    <mergeCell ref="D4:D5"/>
    <mergeCell ref="B6:B7"/>
    <mergeCell ref="F6:F7"/>
    <mergeCell ref="D8:D9"/>
    <mergeCell ref="B8:B9"/>
    <mergeCell ref="E6:E7"/>
    <mergeCell ref="D12:D13"/>
    <mergeCell ref="B14:B15"/>
    <mergeCell ref="F14:F15"/>
    <mergeCell ref="E14:E15"/>
    <mergeCell ref="F8:F9"/>
    <mergeCell ref="D36:D37"/>
    <mergeCell ref="B38:B39"/>
    <mergeCell ref="B46:B47"/>
    <mergeCell ref="D56:D57"/>
    <mergeCell ref="B56:B57"/>
    <mergeCell ref="D40:D41"/>
    <mergeCell ref="B40:B41"/>
    <mergeCell ref="D44:D45"/>
    <mergeCell ref="D48:D49"/>
    <mergeCell ref="D52:D53"/>
    <mergeCell ref="D74:D75"/>
    <mergeCell ref="B75:B76"/>
    <mergeCell ref="B79:B80"/>
    <mergeCell ref="B77:B78"/>
    <mergeCell ref="E72:E73"/>
    <mergeCell ref="D70:D71"/>
    <mergeCell ref="F38:F39"/>
    <mergeCell ref="F40:F41"/>
    <mergeCell ref="F46:F47"/>
    <mergeCell ref="B54:B55"/>
    <mergeCell ref="F54:F55"/>
    <mergeCell ref="F56:F57"/>
    <mergeCell ref="D60:D61"/>
    <mergeCell ref="B62:B63"/>
    <mergeCell ref="F62:F63"/>
    <mergeCell ref="D64:D65"/>
    <mergeCell ref="B69:B70"/>
    <mergeCell ref="B71:B72"/>
    <mergeCell ref="E62:E63"/>
  </mergeCells>
  <pageMargins left="0.39370078740157483" right="0.39370078740157483" top="0.39370078740157483" bottom="0.39370078740157483" header="0" footer="0"/>
  <pageSetup paperSize="9" scale="53" orientation="landscape" r:id="rId1"/>
  <rowBreaks count="2" manualBreakCount="2">
    <brk id="66" max="11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K126"/>
  <sheetViews>
    <sheetView topLeftCell="A91" zoomScale="70" zoomScaleNormal="70" workbookViewId="0">
      <selection activeCell="J98" sqref="J98"/>
    </sheetView>
  </sheetViews>
  <sheetFormatPr baseColWidth="10" defaultRowHeight="15"/>
  <cols>
    <col min="3" max="3" width="33.28515625" customWidth="1"/>
    <col min="5" max="5" width="29.28515625" customWidth="1"/>
    <col min="7" max="7" width="23.28515625" customWidth="1"/>
    <col min="8" max="8" width="11.5703125" hidden="1" customWidth="1"/>
    <col min="10" max="10" width="29.28515625" customWidth="1"/>
    <col min="12" max="12" width="6" customWidth="1"/>
    <col min="13" max="13" width="30.5703125" customWidth="1"/>
  </cols>
  <sheetData>
    <row r="3" spans="1:11" s="6" customFormat="1" ht="15.75" thickBot="1">
      <c r="A3" s="1"/>
      <c r="B3" s="1"/>
      <c r="C3" s="1"/>
      <c r="D3" s="1"/>
      <c r="E3" s="1"/>
      <c r="F3" s="1"/>
      <c r="H3" s="1"/>
      <c r="I3" s="1"/>
    </row>
    <row r="4" spans="1:11" s="6" customFormat="1" ht="15.75" thickBot="1">
      <c r="A4" s="1"/>
      <c r="B4" s="1"/>
      <c r="C4" s="1"/>
      <c r="D4" s="191" t="s">
        <v>69</v>
      </c>
      <c r="E4" s="192"/>
      <c r="F4" s="1"/>
      <c r="H4" s="1"/>
      <c r="I4" s="1"/>
    </row>
    <row r="5" spans="1:11" s="6" customFormat="1" ht="15.75" thickBot="1">
      <c r="A5" s="1"/>
      <c r="B5" s="1"/>
      <c r="C5" s="45"/>
      <c r="D5" s="46"/>
      <c r="E5" s="1"/>
      <c r="F5" s="1"/>
      <c r="G5" s="186" t="s">
        <v>58</v>
      </c>
      <c r="H5" s="187"/>
      <c r="I5" s="188"/>
      <c r="J5" s="47" t="s">
        <v>59</v>
      </c>
    </row>
    <row r="6" spans="1:11" s="6" customFormat="1" ht="15.75" thickBot="1">
      <c r="A6" s="1"/>
      <c r="B6" s="1"/>
      <c r="C6" s="1"/>
      <c r="D6" s="184" t="s">
        <v>127</v>
      </c>
      <c r="E6" s="185"/>
      <c r="F6" s="48">
        <v>3</v>
      </c>
      <c r="G6" s="186">
        <f>SUM(F12+F22)</f>
        <v>36</v>
      </c>
      <c r="H6" s="187"/>
      <c r="I6" s="188"/>
      <c r="J6" s="49">
        <f>SUM(K12+K22)</f>
        <v>0</v>
      </c>
    </row>
    <row r="7" spans="1:11" s="6" customFormat="1" ht="15.75" thickBot="1">
      <c r="A7" s="1"/>
      <c r="B7" s="1"/>
      <c r="D7" s="184" t="s">
        <v>128</v>
      </c>
      <c r="E7" s="185"/>
      <c r="F7" s="48">
        <v>2</v>
      </c>
      <c r="G7" s="186">
        <f>SUM(F14+F27)</f>
        <v>44</v>
      </c>
      <c r="H7" s="187"/>
      <c r="I7" s="188"/>
      <c r="J7" s="49">
        <f>SUM(K14+K27)</f>
        <v>0</v>
      </c>
    </row>
    <row r="8" spans="1:11" s="6" customFormat="1" ht="15.75" thickBot="1">
      <c r="A8" s="1"/>
      <c r="B8" s="1"/>
      <c r="C8" s="1"/>
      <c r="D8" s="184" t="s">
        <v>129</v>
      </c>
      <c r="E8" s="185"/>
      <c r="F8" s="48">
        <v>1</v>
      </c>
      <c r="G8" s="186">
        <f>SUM(F20+F29)</f>
        <v>49</v>
      </c>
      <c r="H8" s="187"/>
      <c r="I8" s="188"/>
      <c r="J8" s="49">
        <f>SUM(K20+K29)</f>
        <v>0</v>
      </c>
    </row>
    <row r="9" spans="1:11" s="6" customFormat="1" ht="15.75" thickBot="1">
      <c r="A9" s="1"/>
      <c r="B9" s="1"/>
      <c r="C9" s="50"/>
      <c r="D9" s="51"/>
      <c r="E9" s="51"/>
      <c r="F9" s="19"/>
      <c r="G9" s="19"/>
      <c r="H9" s="19"/>
      <c r="I9" s="19"/>
      <c r="J9" s="19"/>
      <c r="K9" s="19"/>
    </row>
    <row r="10" spans="1:11" s="6" customFormat="1" ht="19.899999999999999" customHeight="1" thickBot="1">
      <c r="A10" s="168" t="s">
        <v>60</v>
      </c>
      <c r="B10" s="179"/>
      <c r="C10" s="52">
        <v>1</v>
      </c>
      <c r="D10" s="189" t="s">
        <v>72</v>
      </c>
      <c r="E10" s="190"/>
      <c r="F10" s="53" t="s">
        <v>90</v>
      </c>
      <c r="H10" s="54"/>
      <c r="I10" s="1"/>
      <c r="K10" s="55"/>
    </row>
    <row r="11" spans="1:11" s="6" customFormat="1" ht="22.9" customHeight="1" thickBot="1">
      <c r="A11" s="170" t="s">
        <v>62</v>
      </c>
      <c r="B11" s="171"/>
      <c r="C11" s="56" t="s">
        <v>63</v>
      </c>
      <c r="D11" s="57" t="s">
        <v>64</v>
      </c>
      <c r="E11" s="58" t="s">
        <v>65</v>
      </c>
      <c r="F11" s="59" t="s">
        <v>66</v>
      </c>
      <c r="H11" s="1"/>
      <c r="I11" s="1"/>
      <c r="K11" s="6" t="s">
        <v>59</v>
      </c>
    </row>
    <row r="12" spans="1:11" s="6" customFormat="1" ht="18" customHeight="1" thickBot="1">
      <c r="A12" s="172">
        <v>304</v>
      </c>
      <c r="B12" s="173"/>
      <c r="C12" s="163" t="str">
        <f>D6</f>
        <v>PAYS DE LOIRE</v>
      </c>
      <c r="D12" s="60" t="s">
        <v>67</v>
      </c>
      <c r="E12" s="60">
        <v>5</v>
      </c>
      <c r="F12" s="165">
        <f>IF(H12=0," ",H12)</f>
        <v>18</v>
      </c>
      <c r="H12" s="93">
        <f>SUM(E13+E12)</f>
        <v>18</v>
      </c>
      <c r="I12" s="167"/>
      <c r="K12" s="162"/>
    </row>
    <row r="13" spans="1:11" s="6" customFormat="1" ht="18" customHeight="1" thickBot="1">
      <c r="A13" s="174"/>
      <c r="B13" s="175"/>
      <c r="C13" s="164"/>
      <c r="D13" s="62" t="s">
        <v>68</v>
      </c>
      <c r="E13" s="63">
        <v>13</v>
      </c>
      <c r="F13" s="166"/>
      <c r="H13" s="1"/>
      <c r="I13" s="167"/>
      <c r="K13" s="162"/>
    </row>
    <row r="14" spans="1:11" s="6" customFormat="1" ht="18" customHeight="1" thickBot="1">
      <c r="A14" s="174"/>
      <c r="B14" s="175"/>
      <c r="C14" s="163" t="str">
        <f>D7</f>
        <v>TKD ELITE CERGY</v>
      </c>
      <c r="D14" s="60" t="s">
        <v>67</v>
      </c>
      <c r="E14" s="60">
        <v>12</v>
      </c>
      <c r="F14" s="165">
        <f>IF(H14=0," ",H14)</f>
        <v>20</v>
      </c>
      <c r="H14" s="61">
        <f>SUM(E15+E14)</f>
        <v>20</v>
      </c>
      <c r="I14" s="167"/>
      <c r="K14" s="162"/>
    </row>
    <row r="15" spans="1:11" s="6" customFormat="1" ht="18" customHeight="1" thickBot="1">
      <c r="A15" s="176"/>
      <c r="B15" s="177"/>
      <c r="C15" s="164"/>
      <c r="D15" s="62" t="s">
        <v>68</v>
      </c>
      <c r="E15" s="63">
        <v>8</v>
      </c>
      <c r="F15" s="166"/>
      <c r="H15" s="1"/>
      <c r="I15" s="167"/>
      <c r="K15" s="162"/>
    </row>
    <row r="16" spans="1:11" s="6" customFormat="1" ht="7.9" customHeight="1" thickBot="1">
      <c r="A16" s="64"/>
      <c r="B16" s="65"/>
      <c r="C16" s="66"/>
      <c r="D16" s="65"/>
      <c r="E16" s="65"/>
      <c r="F16" s="65"/>
      <c r="H16" s="1"/>
      <c r="I16" s="1"/>
    </row>
    <row r="17" spans="1:11" s="6" customFormat="1" ht="7.9" customHeight="1" thickBot="1">
      <c r="A17" s="64"/>
      <c r="B17" s="65"/>
      <c r="C17" s="66"/>
      <c r="D17" s="65"/>
      <c r="E17" s="65"/>
      <c r="F17" s="65"/>
      <c r="H17" s="1"/>
      <c r="I17" s="1"/>
    </row>
    <row r="18" spans="1:11" s="68" customFormat="1" ht="19.899999999999999" customHeight="1" thickBot="1">
      <c r="A18" s="168" t="s">
        <v>60</v>
      </c>
      <c r="B18" s="169"/>
      <c r="C18" s="67">
        <v>1</v>
      </c>
      <c r="D18" s="189" t="s">
        <v>72</v>
      </c>
      <c r="E18" s="190"/>
      <c r="F18" s="53" t="s">
        <v>90</v>
      </c>
      <c r="H18" s="69"/>
      <c r="I18" s="69"/>
    </row>
    <row r="19" spans="1:11" s="6" customFormat="1" ht="22.9" customHeight="1" thickBot="1">
      <c r="A19" s="170" t="s">
        <v>62</v>
      </c>
      <c r="B19" s="171"/>
      <c r="C19" s="56" t="s">
        <v>63</v>
      </c>
      <c r="D19" s="57" t="s">
        <v>64</v>
      </c>
      <c r="E19" s="58" t="s">
        <v>65</v>
      </c>
      <c r="F19" s="70" t="s">
        <v>66</v>
      </c>
      <c r="H19" s="1"/>
      <c r="I19" s="1"/>
    </row>
    <row r="20" spans="1:11" s="6" customFormat="1" ht="18" customHeight="1" thickBot="1">
      <c r="A20" s="172">
        <v>305</v>
      </c>
      <c r="B20" s="173"/>
      <c r="C20" s="163" t="str">
        <f>D8</f>
        <v>PACA</v>
      </c>
      <c r="D20" s="60" t="s">
        <v>67</v>
      </c>
      <c r="E20" s="71">
        <v>18</v>
      </c>
      <c r="F20" s="165">
        <f>IF(H20=0," ",H20)</f>
        <v>24</v>
      </c>
      <c r="H20" s="61">
        <f>SUM(E21+E20)</f>
        <v>24</v>
      </c>
      <c r="I20" s="167"/>
      <c r="K20" s="162"/>
    </row>
    <row r="21" spans="1:11" s="6" customFormat="1" ht="18" customHeight="1" thickBot="1">
      <c r="A21" s="174"/>
      <c r="B21" s="175"/>
      <c r="C21" s="164"/>
      <c r="D21" s="62" t="s">
        <v>68</v>
      </c>
      <c r="E21" s="63">
        <v>6</v>
      </c>
      <c r="F21" s="166"/>
      <c r="H21" s="1"/>
      <c r="I21" s="167"/>
      <c r="K21" s="162"/>
    </row>
    <row r="22" spans="1:11" s="6" customFormat="1" ht="18" customHeight="1" thickBot="1">
      <c r="A22" s="174"/>
      <c r="B22" s="175"/>
      <c r="C22" s="163" t="str">
        <f>D6</f>
        <v>PAYS DE LOIRE</v>
      </c>
      <c r="D22" s="60" t="s">
        <v>67</v>
      </c>
      <c r="E22" s="60">
        <v>8</v>
      </c>
      <c r="F22" s="165">
        <f>IF(H22=0," ",H22)</f>
        <v>18</v>
      </c>
      <c r="H22" s="61">
        <f>SUM(E23+E22)</f>
        <v>18</v>
      </c>
      <c r="I22" s="167"/>
      <c r="K22" s="162"/>
    </row>
    <row r="23" spans="1:11" s="6" customFormat="1" ht="18" customHeight="1" thickBot="1">
      <c r="A23" s="176"/>
      <c r="B23" s="177"/>
      <c r="C23" s="164"/>
      <c r="D23" s="62" t="s">
        <v>68</v>
      </c>
      <c r="E23" s="63">
        <v>10</v>
      </c>
      <c r="F23" s="166"/>
      <c r="H23" s="1"/>
      <c r="I23" s="167"/>
      <c r="K23" s="162"/>
    </row>
    <row r="24" spans="1:11" s="6" customFormat="1" ht="7.9" customHeight="1" thickBot="1">
      <c r="A24" s="64"/>
      <c r="B24" s="65"/>
      <c r="C24" s="66"/>
      <c r="D24" s="65"/>
      <c r="E24" s="65"/>
      <c r="F24" s="65"/>
      <c r="H24" s="1"/>
      <c r="I24" s="1"/>
    </row>
    <row r="25" spans="1:11" s="68" customFormat="1" ht="19.899999999999999" customHeight="1" thickBot="1">
      <c r="A25" s="168" t="s">
        <v>60</v>
      </c>
      <c r="B25" s="169"/>
      <c r="C25" s="67">
        <v>1</v>
      </c>
      <c r="D25" s="189" t="s">
        <v>72</v>
      </c>
      <c r="E25" s="190"/>
      <c r="F25" s="53" t="s">
        <v>90</v>
      </c>
      <c r="H25" s="69"/>
      <c r="I25" s="69"/>
    </row>
    <row r="26" spans="1:11" s="6" customFormat="1" ht="22.9" customHeight="1" thickBot="1">
      <c r="A26" s="170" t="s">
        <v>62</v>
      </c>
      <c r="B26" s="171"/>
      <c r="C26" s="56" t="s">
        <v>63</v>
      </c>
      <c r="D26" s="57" t="s">
        <v>64</v>
      </c>
      <c r="E26" s="58" t="s">
        <v>65</v>
      </c>
      <c r="F26" s="70" t="s">
        <v>66</v>
      </c>
      <c r="H26" s="1"/>
      <c r="I26" s="1"/>
    </row>
    <row r="27" spans="1:11" s="6" customFormat="1" ht="18" customHeight="1" thickBot="1">
      <c r="A27" s="172">
        <v>306</v>
      </c>
      <c r="B27" s="173"/>
      <c r="C27" s="163" t="str">
        <f>D7</f>
        <v>TKD ELITE CERGY</v>
      </c>
      <c r="D27" s="60" t="s">
        <v>67</v>
      </c>
      <c r="E27" s="60">
        <v>3</v>
      </c>
      <c r="F27" s="165">
        <f>IF(H27=0," ",H27)</f>
        <v>24</v>
      </c>
      <c r="H27" s="61">
        <f>SUM(E28+E27)</f>
        <v>24</v>
      </c>
      <c r="I27" s="167"/>
      <c r="K27" s="162"/>
    </row>
    <row r="28" spans="1:11" s="6" customFormat="1" ht="18" customHeight="1" thickBot="1">
      <c r="A28" s="174"/>
      <c r="B28" s="175"/>
      <c r="C28" s="164"/>
      <c r="D28" s="62" t="s">
        <v>68</v>
      </c>
      <c r="E28" s="63">
        <v>21</v>
      </c>
      <c r="F28" s="166"/>
      <c r="H28" s="1"/>
      <c r="I28" s="167"/>
      <c r="K28" s="162"/>
    </row>
    <row r="29" spans="1:11" s="6" customFormat="1" ht="18" customHeight="1" thickBot="1">
      <c r="A29" s="174"/>
      <c r="B29" s="175"/>
      <c r="C29" s="163" t="str">
        <f>D8</f>
        <v>PACA</v>
      </c>
      <c r="D29" s="60" t="s">
        <v>67</v>
      </c>
      <c r="E29" s="60">
        <v>10</v>
      </c>
      <c r="F29" s="165">
        <f>IF(H29=0," ",H29)</f>
        <v>25</v>
      </c>
      <c r="H29" s="61">
        <f>SUM(E30+E29)</f>
        <v>25</v>
      </c>
      <c r="I29" s="167"/>
      <c r="K29" s="162"/>
    </row>
    <row r="30" spans="1:11" s="6" customFormat="1" ht="18" customHeight="1" thickBot="1">
      <c r="A30" s="176"/>
      <c r="B30" s="177"/>
      <c r="C30" s="164"/>
      <c r="D30" s="62" t="s">
        <v>68</v>
      </c>
      <c r="E30" s="63">
        <v>15</v>
      </c>
      <c r="F30" s="166"/>
      <c r="H30" s="1"/>
      <c r="I30" s="167"/>
      <c r="K30" s="162"/>
    </row>
    <row r="31" spans="1:11" s="6" customFormat="1">
      <c r="A31" s="1"/>
      <c r="B31" s="1"/>
      <c r="C31" s="1"/>
      <c r="D31" s="1"/>
      <c r="E31" s="1"/>
      <c r="F31" s="1"/>
      <c r="H31" s="1"/>
      <c r="I31" s="1"/>
    </row>
    <row r="33" spans="1:11" s="6" customFormat="1" ht="15.75" thickBot="1">
      <c r="A33" s="1"/>
      <c r="B33" s="1"/>
      <c r="C33" s="1"/>
      <c r="D33" s="1"/>
      <c r="E33" s="1"/>
      <c r="F33" s="1"/>
      <c r="H33" s="1"/>
      <c r="I33" s="1"/>
    </row>
    <row r="34" spans="1:11" s="6" customFormat="1" ht="15.75" thickBot="1">
      <c r="A34" s="1"/>
      <c r="B34" s="1"/>
      <c r="C34" s="1"/>
      <c r="D34" s="191" t="s">
        <v>70</v>
      </c>
      <c r="E34" s="192"/>
      <c r="F34" s="1"/>
      <c r="H34" s="1"/>
      <c r="I34" s="1"/>
    </row>
    <row r="35" spans="1:11" s="6" customFormat="1" ht="15.75" thickBot="1">
      <c r="A35" s="1"/>
      <c r="B35" s="1"/>
      <c r="C35" s="45"/>
      <c r="D35" s="46"/>
      <c r="E35" s="1"/>
      <c r="F35" s="1"/>
      <c r="G35" s="186" t="s">
        <v>58</v>
      </c>
      <c r="H35" s="187"/>
      <c r="I35" s="188"/>
      <c r="J35" s="47" t="s">
        <v>59</v>
      </c>
    </row>
    <row r="36" spans="1:11" s="6" customFormat="1" ht="15.75" thickBot="1">
      <c r="A36" s="1"/>
      <c r="B36" s="1"/>
      <c r="C36" s="1"/>
      <c r="D36" s="184" t="s">
        <v>130</v>
      </c>
      <c r="E36" s="185"/>
      <c r="F36" s="48">
        <v>3</v>
      </c>
      <c r="G36" s="186">
        <f>SUM(F42+F52)</f>
        <v>65</v>
      </c>
      <c r="H36" s="187"/>
      <c r="I36" s="188"/>
      <c r="J36" s="49">
        <f>SUM(K42+K52)</f>
        <v>0</v>
      </c>
    </row>
    <row r="37" spans="1:11" s="6" customFormat="1" ht="15.75" thickBot="1">
      <c r="A37" s="1"/>
      <c r="B37" s="1"/>
      <c r="C37" s="1"/>
      <c r="D37" s="184" t="s">
        <v>131</v>
      </c>
      <c r="E37" s="185"/>
      <c r="F37" s="48">
        <v>1</v>
      </c>
      <c r="G37" s="186">
        <f>SUM(F44+F57)</f>
        <v>97</v>
      </c>
      <c r="H37" s="187"/>
      <c r="I37" s="188"/>
      <c r="J37" s="49">
        <f>SUM(K44+K57)</f>
        <v>0</v>
      </c>
    </row>
    <row r="38" spans="1:11" s="6" customFormat="1" ht="15.75" thickBot="1">
      <c r="A38" s="1"/>
      <c r="B38" s="1"/>
      <c r="C38" s="1"/>
      <c r="D38" s="184" t="s">
        <v>71</v>
      </c>
      <c r="E38" s="185"/>
      <c r="F38" s="48">
        <v>2</v>
      </c>
      <c r="G38" s="186">
        <f>SUM(F50+F59)</f>
        <v>68</v>
      </c>
      <c r="H38" s="187"/>
      <c r="I38" s="188"/>
      <c r="J38" s="49">
        <f>SUM(K50+K59)</f>
        <v>0</v>
      </c>
    </row>
    <row r="39" spans="1:11" s="6" customFormat="1" ht="15.75" thickBot="1">
      <c r="A39" s="1"/>
      <c r="B39" s="1"/>
      <c r="C39" s="50"/>
      <c r="D39" s="51"/>
      <c r="E39" s="51"/>
      <c r="F39" s="19"/>
      <c r="G39" s="19"/>
      <c r="H39" s="19"/>
      <c r="I39" s="19"/>
      <c r="J39" s="19"/>
      <c r="K39" s="19"/>
    </row>
    <row r="40" spans="1:11" s="6" customFormat="1" ht="19.899999999999999" customHeight="1" thickBot="1">
      <c r="A40" s="168" t="s">
        <v>60</v>
      </c>
      <c r="B40" s="179"/>
      <c r="C40" s="52">
        <v>1</v>
      </c>
      <c r="D40" s="178" t="s">
        <v>72</v>
      </c>
      <c r="E40" s="179"/>
      <c r="F40" s="53" t="s">
        <v>61</v>
      </c>
      <c r="H40" s="54"/>
      <c r="I40" s="1"/>
      <c r="K40" s="55"/>
    </row>
    <row r="41" spans="1:11" s="6" customFormat="1" ht="22.9" customHeight="1" thickBot="1">
      <c r="A41" s="170" t="s">
        <v>62</v>
      </c>
      <c r="B41" s="171"/>
      <c r="C41" s="56" t="s">
        <v>63</v>
      </c>
      <c r="D41" s="57" t="s">
        <v>64</v>
      </c>
      <c r="E41" s="58" t="s">
        <v>65</v>
      </c>
      <c r="F41" s="59" t="s">
        <v>66</v>
      </c>
      <c r="H41" s="1"/>
      <c r="I41" s="1"/>
      <c r="K41" s="6" t="s">
        <v>59</v>
      </c>
    </row>
    <row r="42" spans="1:11" s="6" customFormat="1" ht="18" customHeight="1" thickBot="1">
      <c r="A42" s="172">
        <v>404</v>
      </c>
      <c r="B42" s="173"/>
      <c r="C42" s="163" t="str">
        <f>D36</f>
        <v>CDT 93</v>
      </c>
      <c r="D42" s="60" t="s">
        <v>67</v>
      </c>
      <c r="E42" s="60">
        <v>18</v>
      </c>
      <c r="F42" s="165">
        <f>IF(H42=0," ",H42)</f>
        <v>31</v>
      </c>
      <c r="H42" s="61">
        <f>SUM(E43+E42)</f>
        <v>31</v>
      </c>
      <c r="I42" s="167"/>
      <c r="K42" s="162"/>
    </row>
    <row r="43" spans="1:11" s="6" customFormat="1" ht="18" customHeight="1" thickBot="1">
      <c r="A43" s="174"/>
      <c r="B43" s="175"/>
      <c r="C43" s="164"/>
      <c r="D43" s="62" t="s">
        <v>68</v>
      </c>
      <c r="E43" s="63">
        <v>13</v>
      </c>
      <c r="F43" s="166"/>
      <c r="H43" s="1"/>
      <c r="I43" s="167"/>
      <c r="K43" s="162"/>
    </row>
    <row r="44" spans="1:11" s="6" customFormat="1" ht="18" customHeight="1" thickBot="1">
      <c r="A44" s="174"/>
      <c r="B44" s="175"/>
      <c r="C44" s="163" t="str">
        <f>D37</f>
        <v>MATKD</v>
      </c>
      <c r="D44" s="60" t="s">
        <v>67</v>
      </c>
      <c r="E44" s="60">
        <v>39</v>
      </c>
      <c r="F44" s="165">
        <f>IF(H44=0," ",H44)</f>
        <v>61</v>
      </c>
      <c r="H44" s="61">
        <f>SUM(E45+E44)</f>
        <v>61</v>
      </c>
      <c r="I44" s="167"/>
      <c r="K44" s="162"/>
    </row>
    <row r="45" spans="1:11" s="6" customFormat="1" ht="18" customHeight="1" thickBot="1">
      <c r="A45" s="176"/>
      <c r="B45" s="177"/>
      <c r="C45" s="164"/>
      <c r="D45" s="62" t="s">
        <v>68</v>
      </c>
      <c r="E45" s="63">
        <v>22</v>
      </c>
      <c r="F45" s="166"/>
      <c r="H45" s="1"/>
      <c r="I45" s="167"/>
      <c r="K45" s="162"/>
    </row>
    <row r="46" spans="1:11" s="6" customFormat="1" ht="7.9" customHeight="1" thickBot="1">
      <c r="A46" s="64"/>
      <c r="B46" s="65"/>
      <c r="C46" s="66"/>
      <c r="D46" s="65"/>
      <c r="E46" s="65"/>
      <c r="F46" s="65"/>
      <c r="H46" s="1"/>
      <c r="I46" s="1"/>
    </row>
    <row r="47" spans="1:11" s="6" customFormat="1" ht="7.9" customHeight="1" thickBot="1">
      <c r="A47" s="64"/>
      <c r="B47" s="65"/>
      <c r="C47" s="66"/>
      <c r="D47" s="65"/>
      <c r="E47" s="65"/>
      <c r="F47" s="65"/>
      <c r="H47" s="1"/>
      <c r="I47" s="1"/>
    </row>
    <row r="48" spans="1:11" s="68" customFormat="1" ht="19.899999999999999" customHeight="1" thickBot="1">
      <c r="A48" s="168" t="s">
        <v>60</v>
      </c>
      <c r="B48" s="169"/>
      <c r="C48" s="67">
        <v>1</v>
      </c>
      <c r="D48" s="189" t="s">
        <v>72</v>
      </c>
      <c r="E48" s="190"/>
      <c r="F48" s="53" t="s">
        <v>61</v>
      </c>
      <c r="H48" s="69"/>
      <c r="I48" s="69"/>
    </row>
    <row r="49" spans="1:11" s="6" customFormat="1" ht="22.9" customHeight="1" thickBot="1">
      <c r="A49" s="170" t="s">
        <v>62</v>
      </c>
      <c r="B49" s="171"/>
      <c r="C49" s="56" t="s">
        <v>63</v>
      </c>
      <c r="D49" s="57" t="s">
        <v>64</v>
      </c>
      <c r="E49" s="58" t="s">
        <v>65</v>
      </c>
      <c r="F49" s="70" t="s">
        <v>66</v>
      </c>
      <c r="H49" s="1"/>
      <c r="I49" s="1"/>
    </row>
    <row r="50" spans="1:11" s="6" customFormat="1" ht="18" customHeight="1" thickBot="1">
      <c r="A50" s="172">
        <v>405</v>
      </c>
      <c r="B50" s="173"/>
      <c r="C50" s="163" t="str">
        <f>D38</f>
        <v>MIDI PYRENEES</v>
      </c>
      <c r="D50" s="60" t="s">
        <v>67</v>
      </c>
      <c r="E50" s="71">
        <v>24</v>
      </c>
      <c r="F50" s="165">
        <f>IF(H50=0," ",H50)</f>
        <v>43</v>
      </c>
      <c r="H50" s="61">
        <f>SUM(E51+E50)</f>
        <v>43</v>
      </c>
      <c r="I50" s="167"/>
      <c r="K50" s="162"/>
    </row>
    <row r="51" spans="1:11" s="6" customFormat="1" ht="18" customHeight="1" thickBot="1">
      <c r="A51" s="174"/>
      <c r="B51" s="175"/>
      <c r="C51" s="164"/>
      <c r="D51" s="62" t="s">
        <v>68</v>
      </c>
      <c r="E51" s="63">
        <v>19</v>
      </c>
      <c r="F51" s="166"/>
      <c r="H51" s="1"/>
      <c r="I51" s="167"/>
      <c r="K51" s="162"/>
    </row>
    <row r="52" spans="1:11" s="6" customFormat="1" ht="18" customHeight="1" thickBot="1">
      <c r="A52" s="174"/>
      <c r="B52" s="175"/>
      <c r="C52" s="163" t="str">
        <f>D36</f>
        <v>CDT 93</v>
      </c>
      <c r="D52" s="60" t="s">
        <v>67</v>
      </c>
      <c r="E52" s="60">
        <v>8</v>
      </c>
      <c r="F52" s="165">
        <f>IF(H52=0," ",H52)</f>
        <v>34</v>
      </c>
      <c r="H52" s="61">
        <f>SUM(E53+E52)</f>
        <v>34</v>
      </c>
      <c r="I52" s="167"/>
      <c r="K52" s="162"/>
    </row>
    <row r="53" spans="1:11" s="6" customFormat="1" ht="18" customHeight="1" thickBot="1">
      <c r="A53" s="176"/>
      <c r="B53" s="177"/>
      <c r="C53" s="164"/>
      <c r="D53" s="62" t="s">
        <v>68</v>
      </c>
      <c r="E53" s="63">
        <v>26</v>
      </c>
      <c r="F53" s="166"/>
      <c r="H53" s="1"/>
      <c r="I53" s="167"/>
      <c r="K53" s="162"/>
    </row>
    <row r="54" spans="1:11" s="6" customFormat="1" ht="7.9" customHeight="1" thickBot="1">
      <c r="A54" s="64"/>
      <c r="B54" s="65"/>
      <c r="C54" s="66"/>
      <c r="D54" s="65"/>
      <c r="E54" s="65"/>
      <c r="F54" s="65"/>
      <c r="H54" s="1"/>
      <c r="I54" s="1"/>
    </row>
    <row r="55" spans="1:11" s="68" customFormat="1" ht="19.899999999999999" customHeight="1" thickBot="1">
      <c r="A55" s="168" t="s">
        <v>60</v>
      </c>
      <c r="B55" s="169"/>
      <c r="C55" s="67">
        <v>1</v>
      </c>
      <c r="D55" s="189" t="s">
        <v>72</v>
      </c>
      <c r="E55" s="190"/>
      <c r="F55" s="53" t="s">
        <v>61</v>
      </c>
      <c r="H55" s="69"/>
      <c r="I55" s="69"/>
    </row>
    <row r="56" spans="1:11" s="6" customFormat="1" ht="22.9" customHeight="1" thickBot="1">
      <c r="A56" s="170" t="s">
        <v>62</v>
      </c>
      <c r="B56" s="171"/>
      <c r="C56" s="56" t="s">
        <v>63</v>
      </c>
      <c r="D56" s="57" t="s">
        <v>64</v>
      </c>
      <c r="E56" s="58" t="s">
        <v>65</v>
      </c>
      <c r="F56" s="70" t="s">
        <v>66</v>
      </c>
      <c r="H56" s="1"/>
      <c r="I56" s="1"/>
    </row>
    <row r="57" spans="1:11" s="6" customFormat="1" ht="18" customHeight="1" thickBot="1">
      <c r="A57" s="172">
        <v>406</v>
      </c>
      <c r="B57" s="173"/>
      <c r="C57" s="163" t="str">
        <f>D37</f>
        <v>MATKD</v>
      </c>
      <c r="D57" s="60" t="s">
        <v>67</v>
      </c>
      <c r="E57" s="60">
        <v>18</v>
      </c>
      <c r="F57" s="165">
        <f>IF(H57=0," ",H57)</f>
        <v>36</v>
      </c>
      <c r="H57" s="61">
        <f>SUM(E58+E57)</f>
        <v>36</v>
      </c>
      <c r="I57" s="167"/>
      <c r="K57" s="162"/>
    </row>
    <row r="58" spans="1:11" s="6" customFormat="1" ht="18" customHeight="1" thickBot="1">
      <c r="A58" s="174"/>
      <c r="B58" s="175"/>
      <c r="C58" s="164"/>
      <c r="D58" s="62" t="s">
        <v>68</v>
      </c>
      <c r="E58" s="63">
        <v>18</v>
      </c>
      <c r="F58" s="166"/>
      <c r="H58" s="1"/>
      <c r="I58" s="167"/>
      <c r="K58" s="162"/>
    </row>
    <row r="59" spans="1:11" s="6" customFormat="1" ht="18" customHeight="1" thickBot="1">
      <c r="A59" s="174"/>
      <c r="B59" s="175"/>
      <c r="C59" s="163" t="str">
        <f>D38</f>
        <v>MIDI PYRENEES</v>
      </c>
      <c r="D59" s="60" t="s">
        <v>67</v>
      </c>
      <c r="E59" s="60">
        <v>10</v>
      </c>
      <c r="F59" s="165">
        <f>IF(H59=0," ",H59)</f>
        <v>25</v>
      </c>
      <c r="H59" s="61">
        <f>SUM(E60+E59)</f>
        <v>25</v>
      </c>
      <c r="I59" s="167"/>
      <c r="K59" s="162"/>
    </row>
    <row r="60" spans="1:11" s="6" customFormat="1" ht="18" customHeight="1" thickBot="1">
      <c r="A60" s="176"/>
      <c r="B60" s="177"/>
      <c r="C60" s="164"/>
      <c r="D60" s="62" t="s">
        <v>68</v>
      </c>
      <c r="E60" s="63">
        <v>15</v>
      </c>
      <c r="F60" s="166"/>
      <c r="H60" s="1"/>
      <c r="I60" s="167"/>
      <c r="K60" s="162"/>
    </row>
    <row r="61" spans="1:11" s="6" customFormat="1">
      <c r="A61" s="1"/>
      <c r="B61" s="1"/>
      <c r="C61" s="1"/>
      <c r="D61" s="1"/>
      <c r="E61" s="1"/>
      <c r="F61" s="1"/>
      <c r="H61" s="1"/>
      <c r="I61" s="1"/>
    </row>
    <row r="63" spans="1:11" s="6" customFormat="1" ht="15.75" thickBot="1">
      <c r="A63" s="1"/>
      <c r="B63" s="1"/>
      <c r="C63" s="1"/>
      <c r="D63" s="1"/>
      <c r="E63" s="1"/>
      <c r="F63" s="1"/>
      <c r="H63" s="1"/>
      <c r="I63" s="1"/>
    </row>
    <row r="64" spans="1:11" s="6" customFormat="1" ht="15.75" thickBot="1">
      <c r="A64" s="1"/>
      <c r="B64" s="1"/>
      <c r="C64" s="1"/>
      <c r="D64" s="191" t="s">
        <v>57</v>
      </c>
      <c r="E64" s="192"/>
      <c r="F64" s="1"/>
      <c r="H64" s="1"/>
      <c r="I64" s="1"/>
    </row>
    <row r="65" spans="1:11" s="6" customFormat="1" ht="15.75" thickBot="1">
      <c r="A65" s="1"/>
      <c r="B65" s="1"/>
      <c r="C65" s="45"/>
      <c r="D65" s="46"/>
      <c r="E65" s="1"/>
      <c r="F65" s="1"/>
      <c r="G65" s="186" t="s">
        <v>58</v>
      </c>
      <c r="H65" s="187"/>
      <c r="I65" s="188"/>
      <c r="J65" s="47" t="s">
        <v>59</v>
      </c>
    </row>
    <row r="66" spans="1:11" s="6" customFormat="1" ht="15.75" thickBot="1">
      <c r="A66" s="1"/>
      <c r="B66" s="1"/>
      <c r="C66" s="1"/>
      <c r="D66" s="184" t="s">
        <v>132</v>
      </c>
      <c r="E66" s="185"/>
      <c r="F66" s="48">
        <v>3</v>
      </c>
      <c r="G66" s="186">
        <f>SUM(F72+F82)</f>
        <v>56</v>
      </c>
      <c r="H66" s="187"/>
      <c r="I66" s="188"/>
      <c r="J66" s="49">
        <f>SUM(K72+K82)</f>
        <v>0</v>
      </c>
    </row>
    <row r="67" spans="1:11" s="6" customFormat="1" ht="15.75" thickBot="1">
      <c r="A67" s="1"/>
      <c r="B67" s="1"/>
      <c r="C67" s="1"/>
      <c r="D67" s="184" t="s">
        <v>133</v>
      </c>
      <c r="E67" s="185"/>
      <c r="F67" s="48">
        <v>1</v>
      </c>
      <c r="G67" s="186">
        <f>SUM(F74+F87)</f>
        <v>92</v>
      </c>
      <c r="H67" s="187"/>
      <c r="I67" s="188"/>
      <c r="J67" s="49">
        <f>SUM(K74+K87)</f>
        <v>0</v>
      </c>
    </row>
    <row r="68" spans="1:11" s="6" customFormat="1" ht="15.75" thickBot="1">
      <c r="A68" s="1"/>
      <c r="B68" s="1"/>
      <c r="C68" s="1"/>
      <c r="D68" s="184" t="s">
        <v>134</v>
      </c>
      <c r="E68" s="185"/>
      <c r="F68" s="48">
        <v>2</v>
      </c>
      <c r="G68" s="186">
        <f>SUM(F80+F89)</f>
        <v>63</v>
      </c>
      <c r="H68" s="187"/>
      <c r="I68" s="188"/>
      <c r="J68" s="49">
        <f>SUM(K80+K89)</f>
        <v>0</v>
      </c>
    </row>
    <row r="69" spans="1:11" s="6" customFormat="1" ht="15.75" thickBot="1">
      <c r="A69" s="1"/>
      <c r="B69" s="1"/>
      <c r="C69" s="50"/>
      <c r="D69" s="51"/>
      <c r="E69" s="51"/>
      <c r="F69" s="19"/>
      <c r="G69" s="19"/>
      <c r="H69" s="19"/>
      <c r="I69" s="19"/>
      <c r="J69" s="19"/>
      <c r="K69" s="19"/>
    </row>
    <row r="70" spans="1:11" s="6" customFormat="1" ht="19.899999999999999" customHeight="1" thickBot="1">
      <c r="A70" s="168" t="s">
        <v>60</v>
      </c>
      <c r="B70" s="179"/>
      <c r="C70" s="52">
        <v>1</v>
      </c>
      <c r="D70" s="189" t="s">
        <v>72</v>
      </c>
      <c r="E70" s="190"/>
      <c r="F70" s="53" t="s">
        <v>101</v>
      </c>
      <c r="H70" s="54"/>
      <c r="I70" s="1"/>
      <c r="K70" s="55"/>
    </row>
    <row r="71" spans="1:11" s="6" customFormat="1" ht="22.9" customHeight="1" thickBot="1">
      <c r="A71" s="170" t="s">
        <v>62</v>
      </c>
      <c r="B71" s="171"/>
      <c r="C71" s="56" t="s">
        <v>63</v>
      </c>
      <c r="D71" s="57" t="s">
        <v>64</v>
      </c>
      <c r="E71" s="58" t="s">
        <v>65</v>
      </c>
      <c r="F71" s="59" t="s">
        <v>66</v>
      </c>
      <c r="H71" s="1"/>
      <c r="I71" s="1"/>
      <c r="K71" s="6" t="s">
        <v>59</v>
      </c>
    </row>
    <row r="72" spans="1:11" s="6" customFormat="1" ht="18" customHeight="1" thickBot="1">
      <c r="A72" s="172">
        <v>103</v>
      </c>
      <c r="B72" s="173"/>
      <c r="C72" s="163" t="str">
        <f>D66</f>
        <v>ASSOCIATION CLAMARTOISE TKD</v>
      </c>
      <c r="D72" s="60" t="s">
        <v>67</v>
      </c>
      <c r="E72" s="60">
        <v>17</v>
      </c>
      <c r="F72" s="165">
        <f>IF(H72=0," ",H72)</f>
        <v>31</v>
      </c>
      <c r="H72" s="61">
        <f>SUM(E73+E72)</f>
        <v>31</v>
      </c>
      <c r="I72" s="167"/>
      <c r="K72" s="162"/>
    </row>
    <row r="73" spans="1:11" s="6" customFormat="1" ht="18" customHeight="1" thickBot="1">
      <c r="A73" s="174"/>
      <c r="B73" s="175"/>
      <c r="C73" s="164"/>
      <c r="D73" s="62" t="s">
        <v>68</v>
      </c>
      <c r="E73" s="63">
        <v>14</v>
      </c>
      <c r="F73" s="166"/>
      <c r="H73" s="1"/>
      <c r="I73" s="167"/>
      <c r="K73" s="162"/>
    </row>
    <row r="74" spans="1:11" s="6" customFormat="1" ht="18" customHeight="1" thickBot="1">
      <c r="A74" s="174"/>
      <c r="B74" s="175"/>
      <c r="C74" s="163" t="str">
        <f>D67</f>
        <v>TKD CLUB FEYZIN</v>
      </c>
      <c r="D74" s="60" t="s">
        <v>67</v>
      </c>
      <c r="E74" s="60">
        <v>19</v>
      </c>
      <c r="F74" s="165">
        <f>IF(H74=0," ",H74)</f>
        <v>33</v>
      </c>
      <c r="H74" s="61">
        <f>SUM(E75+E74)</f>
        <v>33</v>
      </c>
      <c r="I74" s="167"/>
      <c r="K74" s="162"/>
    </row>
    <row r="75" spans="1:11" s="6" customFormat="1" ht="18" customHeight="1" thickBot="1">
      <c r="A75" s="176"/>
      <c r="B75" s="177"/>
      <c r="C75" s="164"/>
      <c r="D75" s="62" t="s">
        <v>68</v>
      </c>
      <c r="E75" s="63">
        <v>14</v>
      </c>
      <c r="F75" s="166"/>
      <c r="H75" s="1"/>
      <c r="I75" s="167"/>
      <c r="K75" s="162"/>
    </row>
    <row r="76" spans="1:11" s="6" customFormat="1" ht="7.9" customHeight="1" thickBot="1">
      <c r="A76" s="64"/>
      <c r="B76" s="65"/>
      <c r="C76" s="66"/>
      <c r="D76" s="65"/>
      <c r="E76" s="65"/>
      <c r="F76" s="65"/>
      <c r="H76" s="1"/>
      <c r="I76" s="1"/>
    </row>
    <row r="77" spans="1:11" s="6" customFormat="1" ht="7.9" customHeight="1" thickBot="1">
      <c r="A77" s="64"/>
      <c r="B77" s="65"/>
      <c r="C77" s="66"/>
      <c r="D77" s="65"/>
      <c r="E77" s="65"/>
      <c r="F77" s="65"/>
      <c r="H77" s="1"/>
      <c r="I77" s="1"/>
    </row>
    <row r="78" spans="1:11" s="68" customFormat="1" ht="19.899999999999999" customHeight="1" thickBot="1">
      <c r="A78" s="168" t="s">
        <v>60</v>
      </c>
      <c r="B78" s="169"/>
      <c r="C78" s="67">
        <v>1</v>
      </c>
      <c r="D78" s="189" t="s">
        <v>72</v>
      </c>
      <c r="E78" s="190"/>
      <c r="F78" s="53" t="s">
        <v>101</v>
      </c>
      <c r="H78" s="69"/>
      <c r="I78" s="69"/>
    </row>
    <row r="79" spans="1:11" s="6" customFormat="1" ht="22.9" customHeight="1" thickBot="1">
      <c r="A79" s="170" t="s">
        <v>62</v>
      </c>
      <c r="B79" s="171"/>
      <c r="C79" s="56" t="s">
        <v>63</v>
      </c>
      <c r="D79" s="57" t="s">
        <v>64</v>
      </c>
      <c r="E79" s="58" t="s">
        <v>65</v>
      </c>
      <c r="F79" s="70" t="s">
        <v>66</v>
      </c>
      <c r="H79" s="1"/>
      <c r="I79" s="1"/>
    </row>
    <row r="80" spans="1:11" s="6" customFormat="1" ht="18" customHeight="1" thickBot="1">
      <c r="A80" s="172">
        <v>104</v>
      </c>
      <c r="B80" s="173"/>
      <c r="C80" s="163" t="str">
        <f>D68</f>
        <v>DOJANG THB BOE</v>
      </c>
      <c r="D80" s="60" t="s">
        <v>67</v>
      </c>
      <c r="E80" s="71">
        <v>13</v>
      </c>
      <c r="F80" s="165">
        <f>IF(H80=0," ",H80)</f>
        <v>24</v>
      </c>
      <c r="H80" s="61">
        <f>SUM(E81+E80)</f>
        <v>24</v>
      </c>
      <c r="I80" s="167"/>
      <c r="K80" s="162"/>
    </row>
    <row r="81" spans="1:11" s="6" customFormat="1" ht="18" customHeight="1" thickBot="1">
      <c r="A81" s="174"/>
      <c r="B81" s="175"/>
      <c r="C81" s="164"/>
      <c r="D81" s="62" t="s">
        <v>68</v>
      </c>
      <c r="E81" s="63">
        <v>11</v>
      </c>
      <c r="F81" s="166"/>
      <c r="H81" s="1"/>
      <c r="I81" s="167"/>
      <c r="K81" s="162"/>
    </row>
    <row r="82" spans="1:11" s="6" customFormat="1" ht="18" customHeight="1" thickBot="1">
      <c r="A82" s="174"/>
      <c r="B82" s="175"/>
      <c r="C82" s="163" t="str">
        <f>D66</f>
        <v>ASSOCIATION CLAMARTOISE TKD</v>
      </c>
      <c r="D82" s="60" t="s">
        <v>67</v>
      </c>
      <c r="E82" s="60">
        <v>4</v>
      </c>
      <c r="F82" s="165">
        <f>IF(H82=0," ",H82)</f>
        <v>25</v>
      </c>
      <c r="H82" s="61">
        <f>SUM(E83+E82)</f>
        <v>25</v>
      </c>
      <c r="I82" s="167"/>
      <c r="K82" s="162"/>
    </row>
    <row r="83" spans="1:11" s="6" customFormat="1" ht="18" customHeight="1" thickBot="1">
      <c r="A83" s="176"/>
      <c r="B83" s="177"/>
      <c r="C83" s="164"/>
      <c r="D83" s="62" t="s">
        <v>68</v>
      </c>
      <c r="E83" s="63">
        <v>21</v>
      </c>
      <c r="F83" s="166"/>
      <c r="H83" s="1"/>
      <c r="I83" s="167"/>
      <c r="K83" s="162"/>
    </row>
    <row r="84" spans="1:11" s="6" customFormat="1" ht="7.9" customHeight="1" thickBot="1">
      <c r="A84" s="64"/>
      <c r="B84" s="65"/>
      <c r="C84" s="66"/>
      <c r="D84" s="65"/>
      <c r="E84" s="65"/>
      <c r="F84" s="65"/>
      <c r="H84" s="1"/>
      <c r="I84" s="1"/>
    </row>
    <row r="85" spans="1:11" s="68" customFormat="1" ht="19.899999999999999" customHeight="1" thickBot="1">
      <c r="A85" s="168" t="s">
        <v>60</v>
      </c>
      <c r="B85" s="169"/>
      <c r="C85" s="67">
        <v>1</v>
      </c>
      <c r="D85" s="178" t="s">
        <v>72</v>
      </c>
      <c r="E85" s="179"/>
      <c r="F85" s="53" t="s">
        <v>101</v>
      </c>
      <c r="H85" s="69"/>
      <c r="I85" s="69"/>
    </row>
    <row r="86" spans="1:11" s="6" customFormat="1" ht="22.9" customHeight="1" thickBot="1">
      <c r="A86" s="170" t="s">
        <v>62</v>
      </c>
      <c r="B86" s="171"/>
      <c r="C86" s="56" t="s">
        <v>63</v>
      </c>
      <c r="D86" s="57" t="s">
        <v>64</v>
      </c>
      <c r="E86" s="58" t="s">
        <v>65</v>
      </c>
      <c r="F86" s="70" t="s">
        <v>66</v>
      </c>
      <c r="H86" s="1"/>
      <c r="I86" s="1"/>
    </row>
    <row r="87" spans="1:11" s="6" customFormat="1" ht="18" customHeight="1" thickBot="1">
      <c r="A87" s="172">
        <v>105</v>
      </c>
      <c r="B87" s="173"/>
      <c r="C87" s="163" t="str">
        <f>D67</f>
        <v>TKD CLUB FEYZIN</v>
      </c>
      <c r="D87" s="60" t="s">
        <v>67</v>
      </c>
      <c r="E87" s="60">
        <v>25</v>
      </c>
      <c r="F87" s="165">
        <f>IF(H87=0," ",H87)</f>
        <v>59</v>
      </c>
      <c r="H87" s="61">
        <f>SUM(E88+E87)</f>
        <v>59</v>
      </c>
      <c r="I87" s="167"/>
      <c r="K87" s="162"/>
    </row>
    <row r="88" spans="1:11" s="6" customFormat="1" ht="18" customHeight="1" thickBot="1">
      <c r="A88" s="174"/>
      <c r="B88" s="175"/>
      <c r="C88" s="164"/>
      <c r="D88" s="62" t="s">
        <v>68</v>
      </c>
      <c r="E88" s="63">
        <v>34</v>
      </c>
      <c r="F88" s="166"/>
      <c r="H88" s="1"/>
      <c r="I88" s="167"/>
      <c r="K88" s="162"/>
    </row>
    <row r="89" spans="1:11" s="6" customFormat="1" ht="18" customHeight="1" thickBot="1">
      <c r="A89" s="174"/>
      <c r="B89" s="175"/>
      <c r="C89" s="163" t="str">
        <f>D68</f>
        <v>DOJANG THB BOE</v>
      </c>
      <c r="D89" s="60" t="s">
        <v>67</v>
      </c>
      <c r="E89" s="60">
        <v>18</v>
      </c>
      <c r="F89" s="165">
        <f>IF(H89=0," ",H89)</f>
        <v>39</v>
      </c>
      <c r="H89" s="61">
        <f>SUM(E90+E89)</f>
        <v>39</v>
      </c>
      <c r="I89" s="167"/>
      <c r="K89" s="162"/>
    </row>
    <row r="90" spans="1:11" s="6" customFormat="1" ht="18" customHeight="1" thickBot="1">
      <c r="A90" s="176"/>
      <c r="B90" s="177"/>
      <c r="C90" s="164"/>
      <c r="D90" s="62" t="s">
        <v>68</v>
      </c>
      <c r="E90" s="63">
        <v>21</v>
      </c>
      <c r="F90" s="166"/>
      <c r="H90" s="1"/>
      <c r="I90" s="167"/>
      <c r="K90" s="162"/>
    </row>
    <row r="91" spans="1:11" s="6" customFormat="1">
      <c r="A91" s="1"/>
      <c r="B91" s="1"/>
      <c r="C91" s="1"/>
      <c r="D91" s="1"/>
      <c r="E91" s="1"/>
      <c r="F91" s="1"/>
      <c r="H91" s="1"/>
      <c r="I91" s="1"/>
    </row>
    <row r="94" spans="1:11" ht="18.75">
      <c r="C94" s="6"/>
      <c r="I94" s="204">
        <v>1</v>
      </c>
      <c r="J94" s="204" t="str">
        <f>IF(G111&gt;G112,G103,IF(G111&lt;G112,G119,""))</f>
        <v>MATKD</v>
      </c>
    </row>
    <row r="95" spans="1:11" ht="18.75">
      <c r="C95" s="72" t="s">
        <v>0</v>
      </c>
      <c r="E95" s="29" t="s">
        <v>4</v>
      </c>
      <c r="G95" s="72" t="s">
        <v>14</v>
      </c>
      <c r="I95" s="204">
        <v>2</v>
      </c>
      <c r="J95" s="204" t="str">
        <f>IF(G111&lt;G112,G103,IF(G111&gt;G112,G119,""))</f>
        <v>TKD ELITE CERGY</v>
      </c>
    </row>
    <row r="96" spans="1:11" ht="19.5" thickBot="1">
      <c r="C96" s="18"/>
      <c r="D96" s="8"/>
      <c r="I96" s="204">
        <v>3</v>
      </c>
      <c r="J96" s="204" t="str">
        <f>IF(E103&lt;E104,E99,IF(E103&gt;E104,E107,""))</f>
        <v>PACA</v>
      </c>
    </row>
    <row r="97" spans="3:10" ht="18.75">
      <c r="C97" s="104" t="s">
        <v>131</v>
      </c>
      <c r="D97" s="16"/>
      <c r="I97" s="204">
        <v>4</v>
      </c>
      <c r="J97" s="204" t="str">
        <f>IF(C123&gt;C124,C121,IF(C123&lt;C124,C125,""))</f>
        <v>TKD CLUB FEYZIN</v>
      </c>
    </row>
    <row r="98" spans="3:10" ht="15.75" thickBot="1">
      <c r="C98" s="105"/>
      <c r="D98" s="17"/>
      <c r="E98" s="19"/>
    </row>
    <row r="99" spans="3:10" ht="15.75" thickBot="1">
      <c r="C99" s="95">
        <v>1</v>
      </c>
      <c r="D99" s="199">
        <v>111</v>
      </c>
      <c r="E99" s="117" t="str">
        <f>IF(C99&gt;C100,C97,IF(C99&lt;C100,C101,""))</f>
        <v>MATKD</v>
      </c>
      <c r="F99" s="11"/>
    </row>
    <row r="100" spans="3:10" ht="15.75" thickBot="1">
      <c r="C100" s="96">
        <v>0</v>
      </c>
      <c r="D100" s="199"/>
      <c r="E100" s="118"/>
      <c r="F100" s="16"/>
    </row>
    <row r="101" spans="3:10">
      <c r="C101" s="180">
        <v>0</v>
      </c>
      <c r="D101" s="10"/>
      <c r="E101" s="73"/>
      <c r="F101" s="17"/>
    </row>
    <row r="102" spans="3:10" ht="15.75" thickBot="1">
      <c r="C102" s="181"/>
      <c r="D102" s="12"/>
      <c r="E102" s="94" t="s">
        <v>3</v>
      </c>
      <c r="F102" s="17"/>
    </row>
    <row r="103" spans="3:10">
      <c r="C103" s="7"/>
      <c r="E103" s="95">
        <v>34</v>
      </c>
      <c r="F103" s="199">
        <v>212</v>
      </c>
      <c r="G103" s="182" t="str">
        <f>IF(E103&gt;E104,E99,IF(E103&lt;E104,E107,""))</f>
        <v>MATKD</v>
      </c>
    </row>
    <row r="104" spans="3:10" ht="15.75" thickBot="1">
      <c r="C104" s="6"/>
      <c r="E104" s="97">
        <v>30</v>
      </c>
      <c r="F104" s="199"/>
      <c r="G104" s="183"/>
    </row>
    <row r="105" spans="3:10">
      <c r="C105" s="104" t="s">
        <v>129</v>
      </c>
      <c r="D105" s="16"/>
      <c r="F105" s="17"/>
      <c r="G105" s="103"/>
    </row>
    <row r="106" spans="3:10" ht="15.75" thickBot="1">
      <c r="C106" s="105"/>
      <c r="D106" s="17"/>
      <c r="E106" s="19"/>
      <c r="F106" s="17"/>
      <c r="G106" s="17"/>
    </row>
    <row r="107" spans="3:10" ht="15.75" thickBot="1">
      <c r="C107" s="95">
        <v>29</v>
      </c>
      <c r="D107" s="199">
        <v>211</v>
      </c>
      <c r="E107" s="126" t="str">
        <f>IF(C107&gt;C108,C105,IF(C107&lt;C108,C109,""))</f>
        <v>PACA</v>
      </c>
      <c r="F107" s="12"/>
      <c r="G107" s="17"/>
    </row>
    <row r="108" spans="3:10" ht="15.75" thickBot="1">
      <c r="C108" s="96">
        <v>8</v>
      </c>
      <c r="D108" s="199"/>
      <c r="E108" s="129"/>
      <c r="G108" s="17"/>
    </row>
    <row r="109" spans="3:10">
      <c r="C109" s="126" t="s">
        <v>132</v>
      </c>
      <c r="D109" s="10"/>
      <c r="E109" s="73"/>
      <c r="F109" s="2"/>
      <c r="G109" s="17"/>
    </row>
    <row r="110" spans="3:10" ht="15.75" thickBot="1">
      <c r="C110" s="129"/>
      <c r="D110" s="12"/>
      <c r="E110" s="2"/>
      <c r="G110" s="17"/>
    </row>
    <row r="111" spans="3:10" ht="15" customHeight="1">
      <c r="C111" s="6"/>
      <c r="G111" s="95">
        <v>19</v>
      </c>
      <c r="H111" s="205"/>
      <c r="I111" s="207">
        <v>313</v>
      </c>
      <c r="J111" s="160" t="str">
        <f>IF(G111&gt;G112,G103,IF(G111&lt;G112,G119,""))</f>
        <v>MATKD</v>
      </c>
    </row>
    <row r="112" spans="3:10" ht="15.75" customHeight="1" thickBot="1">
      <c r="C112" s="6"/>
      <c r="G112" s="97">
        <v>9</v>
      </c>
      <c r="H112" s="206"/>
      <c r="I112" s="207"/>
      <c r="J112" s="161"/>
    </row>
    <row r="113" spans="3:8">
      <c r="C113" s="104" t="s">
        <v>71</v>
      </c>
      <c r="D113" s="16"/>
      <c r="G113" s="17"/>
      <c r="H113" s="40" t="s">
        <v>7</v>
      </c>
    </row>
    <row r="114" spans="3:8" ht="15.75" thickBot="1">
      <c r="C114" s="105"/>
      <c r="D114" s="17"/>
      <c r="E114" s="19"/>
      <c r="G114" s="17"/>
    </row>
    <row r="115" spans="3:8" ht="15.75" thickBot="1">
      <c r="C115" s="194">
        <v>24</v>
      </c>
      <c r="D115" s="199">
        <v>311</v>
      </c>
      <c r="E115" s="117" t="str">
        <f>IF(C115&gt;C116,C113,IF(C115&lt;C116,C117,""))</f>
        <v>TKD ELITE CERGY</v>
      </c>
      <c r="F115" s="11"/>
      <c r="G115" s="17"/>
    </row>
    <row r="116" spans="3:8" ht="15.75" thickBot="1">
      <c r="C116" s="193">
        <v>25</v>
      </c>
      <c r="D116" s="199"/>
      <c r="E116" s="118"/>
      <c r="F116" s="16"/>
      <c r="G116" s="17"/>
    </row>
    <row r="117" spans="3:8">
      <c r="C117" s="126" t="s">
        <v>128</v>
      </c>
      <c r="D117" s="10"/>
      <c r="E117" s="73"/>
      <c r="F117" s="17"/>
      <c r="G117" s="17"/>
    </row>
    <row r="118" spans="3:8" ht="15.75" thickBot="1">
      <c r="C118" s="129"/>
      <c r="D118" s="12"/>
      <c r="E118" s="94" t="s">
        <v>6</v>
      </c>
      <c r="F118" s="17"/>
      <c r="G118" s="31"/>
    </row>
    <row r="119" spans="3:8">
      <c r="C119" s="95"/>
      <c r="E119" s="95">
        <v>36</v>
      </c>
      <c r="F119" s="199">
        <v>312</v>
      </c>
      <c r="G119" s="113" t="str">
        <f>IF(E119&gt;E120,E115,IF(E119&lt;E120,E123,""))</f>
        <v>TKD ELITE CERGY</v>
      </c>
    </row>
    <row r="120" spans="3:8" ht="15.75" thickBot="1">
      <c r="C120" s="96"/>
      <c r="E120" s="97">
        <v>35</v>
      </c>
      <c r="F120" s="199"/>
      <c r="G120" s="114"/>
    </row>
    <row r="121" spans="3:8">
      <c r="C121" s="158">
        <v>0</v>
      </c>
      <c r="D121" s="16"/>
      <c r="F121" s="17"/>
    </row>
    <row r="122" spans="3:8" ht="15.75" thickBot="1">
      <c r="C122" s="159"/>
      <c r="D122" s="17"/>
      <c r="E122" s="19"/>
      <c r="F122" s="17"/>
    </row>
    <row r="123" spans="3:8" ht="15.75" thickBot="1">
      <c r="C123" s="95">
        <v>0</v>
      </c>
      <c r="D123" s="199">
        <v>411</v>
      </c>
      <c r="E123" s="113" t="str">
        <f>IF(C123&gt;C124,C121,IF(C123&lt;C124,C125,""))</f>
        <v>TKD CLUB FEYZIN</v>
      </c>
      <c r="F123" s="12"/>
    </row>
    <row r="124" spans="3:8" ht="15.75" thickBot="1">
      <c r="C124" s="96">
        <v>1</v>
      </c>
      <c r="D124" s="199"/>
      <c r="E124" s="114"/>
    </row>
    <row r="125" spans="3:8">
      <c r="C125" s="126" t="s">
        <v>133</v>
      </c>
      <c r="D125" s="10"/>
      <c r="E125" s="73"/>
      <c r="F125" s="2"/>
    </row>
    <row r="126" spans="3:8" ht="15.75" thickBot="1">
      <c r="C126" s="129"/>
      <c r="D126" s="12"/>
      <c r="E126" s="2"/>
    </row>
  </sheetData>
  <mergeCells count="155">
    <mergeCell ref="I111:I112"/>
    <mergeCell ref="C113:C114"/>
    <mergeCell ref="E115:E116"/>
    <mergeCell ref="C117:C118"/>
    <mergeCell ref="G119:G120"/>
    <mergeCell ref="C121:C122"/>
    <mergeCell ref="E123:E124"/>
    <mergeCell ref="C125:C126"/>
    <mergeCell ref="D115:D116"/>
    <mergeCell ref="F119:F120"/>
    <mergeCell ref="D123:D124"/>
    <mergeCell ref="G5:I5"/>
    <mergeCell ref="K12:K13"/>
    <mergeCell ref="C14:C15"/>
    <mergeCell ref="F14:F15"/>
    <mergeCell ref="I14:I15"/>
    <mergeCell ref="K14:K15"/>
    <mergeCell ref="A19:B19"/>
    <mergeCell ref="D4:E4"/>
    <mergeCell ref="D8:E8"/>
    <mergeCell ref="G8:I8"/>
    <mergeCell ref="C12:C13"/>
    <mergeCell ref="A18:B18"/>
    <mergeCell ref="A11:B11"/>
    <mergeCell ref="A12:B15"/>
    <mergeCell ref="F12:F13"/>
    <mergeCell ref="I12:I13"/>
    <mergeCell ref="A10:B10"/>
    <mergeCell ref="D6:E6"/>
    <mergeCell ref="G6:I6"/>
    <mergeCell ref="D7:E7"/>
    <mergeCell ref="G7:I7"/>
    <mergeCell ref="D10:E10"/>
    <mergeCell ref="D18:E18"/>
    <mergeCell ref="I27:I28"/>
    <mergeCell ref="K27:K28"/>
    <mergeCell ref="C29:C30"/>
    <mergeCell ref="F29:F30"/>
    <mergeCell ref="I29:I30"/>
    <mergeCell ref="K29:K30"/>
    <mergeCell ref="A20:B23"/>
    <mergeCell ref="C20:C21"/>
    <mergeCell ref="F20:F21"/>
    <mergeCell ref="I20:I21"/>
    <mergeCell ref="K20:K21"/>
    <mergeCell ref="C22:C23"/>
    <mergeCell ref="F22:F23"/>
    <mergeCell ref="I22:I23"/>
    <mergeCell ref="K22:K23"/>
    <mergeCell ref="A25:B25"/>
    <mergeCell ref="A26:B26"/>
    <mergeCell ref="A27:B30"/>
    <mergeCell ref="C27:C28"/>
    <mergeCell ref="F27:F28"/>
    <mergeCell ref="D25:E25"/>
    <mergeCell ref="D37:E37"/>
    <mergeCell ref="G37:I37"/>
    <mergeCell ref="D38:E38"/>
    <mergeCell ref="G38:I38"/>
    <mergeCell ref="D34:E34"/>
    <mergeCell ref="G35:I35"/>
    <mergeCell ref="D36:E36"/>
    <mergeCell ref="G36:I36"/>
    <mergeCell ref="K42:K43"/>
    <mergeCell ref="A48:B48"/>
    <mergeCell ref="A40:B40"/>
    <mergeCell ref="A41:B41"/>
    <mergeCell ref="A42:B45"/>
    <mergeCell ref="C42:C43"/>
    <mergeCell ref="F42:F43"/>
    <mergeCell ref="I42:I43"/>
    <mergeCell ref="D40:E40"/>
    <mergeCell ref="D48:E48"/>
    <mergeCell ref="K50:K51"/>
    <mergeCell ref="C52:C53"/>
    <mergeCell ref="F52:F53"/>
    <mergeCell ref="I52:I53"/>
    <mergeCell ref="K52:K53"/>
    <mergeCell ref="C44:C45"/>
    <mergeCell ref="F44:F45"/>
    <mergeCell ref="I44:I45"/>
    <mergeCell ref="K44:K45"/>
    <mergeCell ref="A55:B55"/>
    <mergeCell ref="A56:B56"/>
    <mergeCell ref="A57:B60"/>
    <mergeCell ref="C57:C58"/>
    <mergeCell ref="F57:F58"/>
    <mergeCell ref="I57:I58"/>
    <mergeCell ref="D55:E55"/>
    <mergeCell ref="A49:B49"/>
    <mergeCell ref="A50:B53"/>
    <mergeCell ref="C50:C51"/>
    <mergeCell ref="F50:F51"/>
    <mergeCell ref="I50:I51"/>
    <mergeCell ref="G65:I65"/>
    <mergeCell ref="D66:E66"/>
    <mergeCell ref="G66:I66"/>
    <mergeCell ref="D67:E67"/>
    <mergeCell ref="G67:I67"/>
    <mergeCell ref="K57:K58"/>
    <mergeCell ref="C74:C75"/>
    <mergeCell ref="F74:F75"/>
    <mergeCell ref="I74:I75"/>
    <mergeCell ref="K74:K75"/>
    <mergeCell ref="K72:K73"/>
    <mergeCell ref="C59:C60"/>
    <mergeCell ref="F59:F60"/>
    <mergeCell ref="I59:I60"/>
    <mergeCell ref="K59:K60"/>
    <mergeCell ref="D64:E64"/>
    <mergeCell ref="A78:B78"/>
    <mergeCell ref="A79:B79"/>
    <mergeCell ref="D68:E68"/>
    <mergeCell ref="G68:I68"/>
    <mergeCell ref="A70:B70"/>
    <mergeCell ref="A71:B71"/>
    <mergeCell ref="A72:B75"/>
    <mergeCell ref="C72:C73"/>
    <mergeCell ref="F72:F73"/>
    <mergeCell ref="I72:I73"/>
    <mergeCell ref="D70:E70"/>
    <mergeCell ref="D78:E78"/>
    <mergeCell ref="A80:B83"/>
    <mergeCell ref="C80:C81"/>
    <mergeCell ref="F80:F81"/>
    <mergeCell ref="I80:I81"/>
    <mergeCell ref="K80:K81"/>
    <mergeCell ref="C82:C83"/>
    <mergeCell ref="F82:F83"/>
    <mergeCell ref="I82:I83"/>
    <mergeCell ref="K82:K83"/>
    <mergeCell ref="C97:C98"/>
    <mergeCell ref="J111:J112"/>
    <mergeCell ref="K87:K88"/>
    <mergeCell ref="C89:C90"/>
    <mergeCell ref="F89:F90"/>
    <mergeCell ref="I89:I90"/>
    <mergeCell ref="K89:K90"/>
    <mergeCell ref="A85:B85"/>
    <mergeCell ref="A86:B86"/>
    <mergeCell ref="A87:B90"/>
    <mergeCell ref="C87:C88"/>
    <mergeCell ref="F87:F88"/>
    <mergeCell ref="I87:I88"/>
    <mergeCell ref="D85:E85"/>
    <mergeCell ref="E99:E100"/>
    <mergeCell ref="C101:C102"/>
    <mergeCell ref="G103:G104"/>
    <mergeCell ref="C105:C106"/>
    <mergeCell ref="E107:E108"/>
    <mergeCell ref="C109:C110"/>
    <mergeCell ref="D99:D100"/>
    <mergeCell ref="F103:F104"/>
    <mergeCell ref="D107:D108"/>
    <mergeCell ref="H111:H11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rowBreaks count="3" manualBreakCount="3">
    <brk id="31" max="16383" man="1"/>
    <brk id="62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F16"/>
  <sheetViews>
    <sheetView topLeftCell="A4" workbookViewId="0">
      <selection activeCell="F13" sqref="F13"/>
    </sheetView>
  </sheetViews>
  <sheetFormatPr baseColWidth="10" defaultRowHeight="15"/>
  <cols>
    <col min="2" max="6" width="25.7109375" customWidth="1"/>
  </cols>
  <sheetData>
    <row r="1" spans="2:6" ht="15.75" thickBot="1"/>
    <row r="2" spans="2:6" ht="24.95" customHeight="1" thickBot="1">
      <c r="B2" s="75" t="s">
        <v>74</v>
      </c>
      <c r="C2" s="75" t="s">
        <v>75</v>
      </c>
      <c r="D2" s="75" t="s">
        <v>135</v>
      </c>
      <c r="E2" s="75" t="s">
        <v>76</v>
      </c>
      <c r="F2" s="75" t="s">
        <v>77</v>
      </c>
    </row>
    <row r="3" spans="2:6" ht="24.95" customHeight="1">
      <c r="B3" s="76" t="s">
        <v>78</v>
      </c>
      <c r="C3" s="84" t="s">
        <v>86</v>
      </c>
      <c r="D3" s="79" t="s">
        <v>80</v>
      </c>
      <c r="E3" s="79" t="s">
        <v>83</v>
      </c>
      <c r="F3" s="80" t="s">
        <v>98</v>
      </c>
    </row>
    <row r="4" spans="2:6" ht="24.95" customHeight="1">
      <c r="B4" s="77" t="s">
        <v>79</v>
      </c>
      <c r="C4" s="85" t="s">
        <v>87</v>
      </c>
      <c r="D4" s="80" t="s">
        <v>81</v>
      </c>
      <c r="E4" s="79" t="s">
        <v>84</v>
      </c>
      <c r="F4" s="85" t="s">
        <v>124</v>
      </c>
    </row>
    <row r="5" spans="2:6" ht="24.95" customHeight="1">
      <c r="B5" s="92" t="s">
        <v>102</v>
      </c>
      <c r="C5" s="85" t="s">
        <v>88</v>
      </c>
      <c r="D5" s="80" t="s">
        <v>82</v>
      </c>
      <c r="E5" s="79" t="s">
        <v>85</v>
      </c>
      <c r="F5" s="85" t="s">
        <v>125</v>
      </c>
    </row>
    <row r="6" spans="2:6" ht="24.95" customHeight="1">
      <c r="B6" s="92" t="s">
        <v>103</v>
      </c>
      <c r="C6" s="85" t="s">
        <v>89</v>
      </c>
      <c r="D6" s="92" t="s">
        <v>91</v>
      </c>
      <c r="E6" s="92" t="s">
        <v>94</v>
      </c>
    </row>
    <row r="7" spans="2:6" ht="24.95" customHeight="1">
      <c r="B7" s="92" t="s">
        <v>104</v>
      </c>
      <c r="C7" s="85" t="s">
        <v>120</v>
      </c>
      <c r="D7" s="92" t="s">
        <v>92</v>
      </c>
      <c r="E7" s="92" t="s">
        <v>95</v>
      </c>
    </row>
    <row r="8" spans="2:6" ht="24.95" customHeight="1">
      <c r="B8" s="80" t="s">
        <v>105</v>
      </c>
      <c r="C8" s="85" t="s">
        <v>121</v>
      </c>
      <c r="D8" s="92" t="s">
        <v>93</v>
      </c>
      <c r="E8" s="92" t="s">
        <v>96</v>
      </c>
    </row>
    <row r="9" spans="2:6" ht="24.95" customHeight="1">
      <c r="B9" s="80" t="s">
        <v>106</v>
      </c>
      <c r="C9" s="80" t="s">
        <v>97</v>
      </c>
      <c r="D9" s="80" t="s">
        <v>107</v>
      </c>
      <c r="E9" s="80" t="s">
        <v>108</v>
      </c>
    </row>
    <row r="10" spans="2:6" ht="24.95" customHeight="1">
      <c r="B10" s="80" t="s">
        <v>109</v>
      </c>
      <c r="C10" s="80" t="s">
        <v>122</v>
      </c>
      <c r="D10" s="80" t="s">
        <v>99</v>
      </c>
      <c r="E10" s="80" t="s">
        <v>100</v>
      </c>
    </row>
    <row r="11" spans="2:6" ht="24.95" customHeight="1">
      <c r="B11" s="80" t="s">
        <v>110</v>
      </c>
      <c r="C11" s="80" t="s">
        <v>123</v>
      </c>
      <c r="D11" s="80" t="s">
        <v>111</v>
      </c>
      <c r="E11" s="80" t="s">
        <v>112</v>
      </c>
    </row>
    <row r="12" spans="2:6" ht="24.95" customHeight="1">
      <c r="B12" s="77" t="s">
        <v>113</v>
      </c>
      <c r="C12" s="92" t="s">
        <v>115</v>
      </c>
      <c r="D12" s="92" t="s">
        <v>116</v>
      </c>
      <c r="E12" s="92" t="s">
        <v>117</v>
      </c>
    </row>
    <row r="13" spans="2:6" ht="24.95" customHeight="1">
      <c r="B13" s="92" t="s">
        <v>114</v>
      </c>
      <c r="C13" s="92" t="s">
        <v>118</v>
      </c>
      <c r="D13" s="92" t="s">
        <v>119</v>
      </c>
    </row>
    <row r="14" spans="2:6" ht="24.95" customHeight="1">
      <c r="B14" s="85" t="s">
        <v>126</v>
      </c>
    </row>
    <row r="15" spans="2:6" ht="24.95" customHeight="1"/>
    <row r="16" spans="2:6" ht="24.9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JUN_FEM</vt:lpstr>
      <vt:lpstr>SEN_FEM</vt:lpstr>
      <vt:lpstr>SEN_MAS</vt:lpstr>
      <vt:lpstr>JUN_MAS</vt:lpstr>
      <vt:lpstr>Feuil1</vt:lpstr>
      <vt:lpstr>JUN_MAS!Zone_d_impression</vt:lpstr>
      <vt:lpstr>SEN_FEM!Zone_d_impression</vt:lpstr>
      <vt:lpstr>SEN_MAS!Zone_d_impression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 LR</dc:creator>
  <cp:lastModifiedBy>Fréderic BARBERIS</cp:lastModifiedBy>
  <cp:lastPrinted>2014-04-26T20:09:00Z</cp:lastPrinted>
  <dcterms:created xsi:type="dcterms:W3CDTF">2014-04-18T09:39:24Z</dcterms:created>
  <dcterms:modified xsi:type="dcterms:W3CDTF">2014-04-26T20:09:30Z</dcterms:modified>
</cp:coreProperties>
</file>